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№ 11 Комитет по экономике\Воеводова\МП\Отчеты по МП\Отчеты по программам за 2018 год\"/>
    </mc:Choice>
  </mc:AlternateContent>
  <bookViews>
    <workbookView xWindow="240" yWindow="45" windowWidth="14235" windowHeight="8445"/>
  </bookViews>
  <sheets>
    <sheet name="2018 г. " sheetId="3" r:id="rId1"/>
    <sheet name="без подпрограмм" sheetId="4" r:id="rId2"/>
  </sheets>
  <calcPr calcId="162913" calcOnSave="0"/>
</workbook>
</file>

<file path=xl/calcChain.xml><?xml version="1.0" encoding="utf-8"?>
<calcChain xmlns="http://schemas.openxmlformats.org/spreadsheetml/2006/main">
  <c r="N44" i="3" l="1"/>
  <c r="K35" i="4" l="1"/>
  <c r="E35" i="4"/>
  <c r="E7" i="4" s="1"/>
  <c r="D35" i="4"/>
  <c r="K7" i="3"/>
  <c r="J7" i="3"/>
  <c r="I7" i="3"/>
  <c r="H7" i="3"/>
  <c r="G7" i="3"/>
  <c r="F7" i="3"/>
  <c r="E7" i="3"/>
  <c r="D7" i="3"/>
  <c r="D7" i="4"/>
  <c r="G7" i="4"/>
  <c r="F7" i="4"/>
  <c r="I7" i="4"/>
  <c r="H7" i="4"/>
  <c r="K44" i="4"/>
  <c r="J44" i="4"/>
  <c r="K23" i="4"/>
  <c r="E23" i="4"/>
  <c r="K18" i="4"/>
  <c r="E18" i="4"/>
  <c r="D18" i="4"/>
  <c r="K14" i="4"/>
  <c r="J14" i="4"/>
  <c r="E14" i="4"/>
  <c r="D14" i="4"/>
  <c r="K10" i="4"/>
  <c r="J10" i="4"/>
  <c r="G10" i="4"/>
  <c r="F10" i="4"/>
  <c r="E10" i="4"/>
  <c r="D10" i="4"/>
  <c r="K59" i="4"/>
  <c r="G59" i="4"/>
  <c r="F59" i="4"/>
  <c r="E59" i="4"/>
  <c r="D59" i="4"/>
  <c r="K46" i="3" l="1"/>
  <c r="J46" i="3"/>
  <c r="M16" i="3" l="1"/>
  <c r="L16" i="3"/>
  <c r="M63" i="4"/>
  <c r="L63" i="4"/>
  <c r="L65" i="3" l="1"/>
  <c r="M65" i="3"/>
  <c r="N65" i="3" s="1"/>
  <c r="M62" i="4" l="1"/>
  <c r="L62" i="4"/>
  <c r="N62" i="4" s="1"/>
  <c r="M61" i="4"/>
  <c r="L61" i="4"/>
  <c r="M60" i="4"/>
  <c r="L60" i="4"/>
  <c r="L59" i="4"/>
  <c r="M58" i="4"/>
  <c r="N58" i="4" s="1"/>
  <c r="L58" i="4"/>
  <c r="M57" i="4"/>
  <c r="L57" i="4"/>
  <c r="K56" i="4"/>
  <c r="M56" i="4" s="1"/>
  <c r="E56" i="4"/>
  <c r="D56" i="4"/>
  <c r="L56" i="4" s="1"/>
  <c r="M55" i="4"/>
  <c r="L55" i="4"/>
  <c r="M54" i="4"/>
  <c r="L54" i="4"/>
  <c r="M53" i="4"/>
  <c r="L53" i="4"/>
  <c r="N53" i="4" s="1"/>
  <c r="M52" i="4"/>
  <c r="L52" i="4"/>
  <c r="M51" i="4"/>
  <c r="L51" i="4"/>
  <c r="N51" i="4" s="1"/>
  <c r="K50" i="4"/>
  <c r="E50" i="4"/>
  <c r="M50" i="4" s="1"/>
  <c r="D50" i="4"/>
  <c r="L50" i="4" s="1"/>
  <c r="M49" i="4"/>
  <c r="M48" i="4"/>
  <c r="L48" i="4"/>
  <c r="M47" i="4"/>
  <c r="L47" i="4"/>
  <c r="N47" i="4" s="1"/>
  <c r="M46" i="4"/>
  <c r="L46" i="4"/>
  <c r="M45" i="4"/>
  <c r="L45" i="4"/>
  <c r="M44" i="4"/>
  <c r="L44" i="4"/>
  <c r="M43" i="4"/>
  <c r="L43" i="4"/>
  <c r="M42" i="4"/>
  <c r="L42" i="4"/>
  <c r="M41" i="4"/>
  <c r="L41" i="4"/>
  <c r="N41" i="4" s="1"/>
  <c r="K40" i="4"/>
  <c r="J40" i="4"/>
  <c r="M40" i="4"/>
  <c r="L40" i="4"/>
  <c r="M39" i="4"/>
  <c r="L39" i="4"/>
  <c r="M38" i="4"/>
  <c r="L38" i="4"/>
  <c r="M37" i="4"/>
  <c r="L37" i="4"/>
  <c r="N37" i="4" s="1"/>
  <c r="M36" i="4"/>
  <c r="L36" i="4"/>
  <c r="L35" i="4"/>
  <c r="L7" i="4" s="1"/>
  <c r="M34" i="4"/>
  <c r="L34" i="4"/>
  <c r="N34" i="4" s="1"/>
  <c r="M33" i="4"/>
  <c r="L33" i="4"/>
  <c r="M32" i="4"/>
  <c r="L32" i="4"/>
  <c r="M31" i="4"/>
  <c r="L31" i="4"/>
  <c r="N31" i="4" s="1"/>
  <c r="M30" i="4"/>
  <c r="L30" i="4"/>
  <c r="M29" i="4"/>
  <c r="L29" i="4"/>
  <c r="K28" i="4"/>
  <c r="I28" i="4"/>
  <c r="G28" i="4"/>
  <c r="F28" i="4"/>
  <c r="E28" i="4"/>
  <c r="D28" i="4"/>
  <c r="L28" i="4" s="1"/>
  <c r="M27" i="4"/>
  <c r="L27" i="4"/>
  <c r="M26" i="4"/>
  <c r="L26" i="4"/>
  <c r="M25" i="4"/>
  <c r="L25" i="4"/>
  <c r="N25" i="4" s="1"/>
  <c r="M24" i="4"/>
  <c r="L24" i="4"/>
  <c r="L23" i="4"/>
  <c r="M22" i="4"/>
  <c r="N22" i="4" s="1"/>
  <c r="L22" i="4"/>
  <c r="M21" i="4"/>
  <c r="L21" i="4"/>
  <c r="M20" i="4"/>
  <c r="N20" i="4" s="1"/>
  <c r="L20" i="4"/>
  <c r="M19" i="4"/>
  <c r="L19" i="4"/>
  <c r="M18" i="4"/>
  <c r="L18" i="4"/>
  <c r="M17" i="4"/>
  <c r="L17" i="4"/>
  <c r="M16" i="4"/>
  <c r="L16" i="4"/>
  <c r="N16" i="4" s="1"/>
  <c r="M15" i="4"/>
  <c r="L15" i="4"/>
  <c r="M14" i="4"/>
  <c r="L14" i="4"/>
  <c r="M13" i="4"/>
  <c r="L13" i="4"/>
  <c r="M12" i="4"/>
  <c r="L12" i="4"/>
  <c r="N12" i="4" s="1"/>
  <c r="M11" i="4"/>
  <c r="L11" i="4"/>
  <c r="M10" i="4"/>
  <c r="L10" i="4"/>
  <c r="N27" i="4" l="1"/>
  <c r="M59" i="4"/>
  <c r="N60" i="4"/>
  <c r="N57" i="4"/>
  <c r="N52" i="4"/>
  <c r="N55" i="4"/>
  <c r="N44" i="4"/>
  <c r="N46" i="4"/>
  <c r="N48" i="4"/>
  <c r="J7" i="4"/>
  <c r="N40" i="4"/>
  <c r="N43" i="4"/>
  <c r="M35" i="4"/>
  <c r="N36" i="4"/>
  <c r="M28" i="4"/>
  <c r="N29" i="4"/>
  <c r="N32" i="4"/>
  <c r="M23" i="4"/>
  <c r="N23" i="4" s="1"/>
  <c r="N24" i="4"/>
  <c r="N26" i="4"/>
  <c r="K7" i="4"/>
  <c r="N19" i="4"/>
  <c r="N21" i="4"/>
  <c r="N14" i="4"/>
  <c r="N15" i="4"/>
  <c r="N17" i="4"/>
  <c r="N11" i="4"/>
  <c r="N13" i="4"/>
  <c r="N10" i="4"/>
  <c r="N18" i="4"/>
  <c r="N50" i="4"/>
  <c r="N56" i="4"/>
  <c r="N35" i="4" l="1"/>
  <c r="M7" i="4"/>
  <c r="N7" i="4" s="1"/>
  <c r="N59" i="4"/>
  <c r="I30" i="3" l="1"/>
  <c r="L11" i="3" l="1"/>
  <c r="M64" i="3" l="1"/>
  <c r="L64" i="3"/>
  <c r="M63" i="3"/>
  <c r="L63" i="3"/>
  <c r="M62" i="3"/>
  <c r="L62" i="3"/>
  <c r="K61" i="3"/>
  <c r="G61" i="3"/>
  <c r="F61" i="3"/>
  <c r="E61" i="3"/>
  <c r="M61" i="3" s="1"/>
  <c r="D61" i="3"/>
  <c r="M60" i="3"/>
  <c r="L60" i="3"/>
  <c r="M59" i="3"/>
  <c r="L59" i="3"/>
  <c r="K58" i="3"/>
  <c r="E58" i="3"/>
  <c r="D58" i="3"/>
  <c r="L58" i="3" s="1"/>
  <c r="M57" i="3"/>
  <c r="L57" i="3"/>
  <c r="M56" i="3"/>
  <c r="L56" i="3"/>
  <c r="M55" i="3"/>
  <c r="L55" i="3"/>
  <c r="M54" i="3"/>
  <c r="L54" i="3"/>
  <c r="M53" i="3"/>
  <c r="L53" i="3"/>
  <c r="K52" i="3"/>
  <c r="E52" i="3"/>
  <c r="D52" i="3"/>
  <c r="M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K42" i="3"/>
  <c r="J42" i="3"/>
  <c r="L42" i="3" s="1"/>
  <c r="M42" i="3"/>
  <c r="M41" i="3"/>
  <c r="L41" i="3"/>
  <c r="M40" i="3"/>
  <c r="L40" i="3"/>
  <c r="M39" i="3"/>
  <c r="L39" i="3"/>
  <c r="M38" i="3"/>
  <c r="L38" i="3"/>
  <c r="K37" i="3"/>
  <c r="E37" i="3"/>
  <c r="D37" i="3"/>
  <c r="L37" i="3" s="1"/>
  <c r="M36" i="3"/>
  <c r="L36" i="3"/>
  <c r="M35" i="3"/>
  <c r="L35" i="3"/>
  <c r="M34" i="3"/>
  <c r="L34" i="3"/>
  <c r="M33" i="3"/>
  <c r="L33" i="3"/>
  <c r="M32" i="3"/>
  <c r="L32" i="3"/>
  <c r="M31" i="3"/>
  <c r="L31" i="3"/>
  <c r="K30" i="3"/>
  <c r="G30" i="3"/>
  <c r="F30" i="3"/>
  <c r="E30" i="3"/>
  <c r="D30" i="3"/>
  <c r="M29" i="3"/>
  <c r="L29" i="3"/>
  <c r="M28" i="3"/>
  <c r="L28" i="3"/>
  <c r="M27" i="3"/>
  <c r="N27" i="3" s="1"/>
  <c r="L27" i="3"/>
  <c r="M26" i="3"/>
  <c r="L26" i="3"/>
  <c r="K25" i="3"/>
  <c r="E25" i="3"/>
  <c r="M24" i="3"/>
  <c r="L24" i="3"/>
  <c r="M23" i="3"/>
  <c r="L23" i="3"/>
  <c r="M22" i="3"/>
  <c r="L22" i="3"/>
  <c r="M21" i="3"/>
  <c r="L21" i="3"/>
  <c r="K20" i="3"/>
  <c r="E20" i="3"/>
  <c r="D20" i="3"/>
  <c r="M19" i="3"/>
  <c r="L19" i="3"/>
  <c r="M18" i="3"/>
  <c r="L18" i="3"/>
  <c r="M15" i="3"/>
  <c r="L15" i="3"/>
  <c r="K14" i="3"/>
  <c r="J14" i="3"/>
  <c r="E14" i="3"/>
  <c r="M14" i="3" s="1"/>
  <c r="D14" i="3"/>
  <c r="M13" i="3"/>
  <c r="L13" i="3"/>
  <c r="M12" i="3"/>
  <c r="L12" i="3"/>
  <c r="M11" i="3"/>
  <c r="K10" i="3"/>
  <c r="J10" i="3"/>
  <c r="G10" i="3"/>
  <c r="F10" i="3"/>
  <c r="E10" i="3"/>
  <c r="D10" i="3"/>
  <c r="L10" i="3" s="1"/>
  <c r="N39" i="3" l="1"/>
  <c r="N18" i="3"/>
  <c r="L20" i="3"/>
  <c r="N48" i="3"/>
  <c r="N22" i="3"/>
  <c r="N64" i="3"/>
  <c r="N62" i="3"/>
  <c r="N57" i="3"/>
  <c r="N59" i="3"/>
  <c r="N55" i="3"/>
  <c r="N50" i="3"/>
  <c r="N46" i="3"/>
  <c r="N43" i="3"/>
  <c r="N28" i="3"/>
  <c r="N23" i="3"/>
  <c r="N15" i="3"/>
  <c r="N45" i="3"/>
  <c r="N42" i="3"/>
  <c r="N49" i="3"/>
  <c r="N60" i="3"/>
  <c r="N26" i="3"/>
  <c r="L30" i="3"/>
  <c r="N24" i="3"/>
  <c r="N38" i="3"/>
  <c r="N29" i="3"/>
  <c r="N54" i="3"/>
  <c r="N53" i="3"/>
  <c r="N11" i="3"/>
  <c r="N12" i="3"/>
  <c r="N13" i="3"/>
  <c r="M52" i="3"/>
  <c r="M7" i="3" s="1"/>
  <c r="L14" i="3"/>
  <c r="N14" i="3" s="1"/>
  <c r="M25" i="3"/>
  <c r="M10" i="3"/>
  <c r="N10" i="3" s="1"/>
  <c r="L25" i="3"/>
  <c r="N25" i="3" s="1"/>
  <c r="M30" i="3"/>
  <c r="M37" i="3"/>
  <c r="N37" i="3" s="1"/>
  <c r="L61" i="3"/>
  <c r="N61" i="3" s="1"/>
  <c r="L52" i="3"/>
  <c r="L7" i="3" s="1"/>
  <c r="M58" i="3"/>
  <c r="N58" i="3" s="1"/>
  <c r="M20" i="3"/>
  <c r="N20" i="3" l="1"/>
  <c r="N52" i="3"/>
  <c r="N7" i="3" l="1"/>
</calcChain>
</file>

<file path=xl/sharedStrings.xml><?xml version="1.0" encoding="utf-8"?>
<sst xmlns="http://schemas.openxmlformats.org/spreadsheetml/2006/main" count="173" uniqueCount="85">
  <si>
    <t>№ п/п</t>
  </si>
  <si>
    <t>Наименование программы</t>
  </si>
  <si>
    <t>в том числе:</t>
  </si>
  <si>
    <t>Муниципальная программа "Управление муниципальными финансами Арамильского горосдкого округа до 2020 года"</t>
  </si>
  <si>
    <t xml:space="preserve">Муниципальная программа "Развитие жилищно-коммунального и дорожного хозяйства, обеспечение рационального и безопасного природопользования на территории Арамильского городского округа до 2020 года" </t>
  </si>
  <si>
    <t>Муниципальная программа "Обеспечение деятельности по комплектованию, учету, хранению и использованию архивных документов в Арамильском городском округе на 2015-2020 годы"</t>
  </si>
  <si>
    <t>Муниципальная программа "Развитие системы образования в Арамильском городском округе до 2020 года"</t>
  </si>
  <si>
    <t>Муниципальная программа "Развитие культуры и средств массовой информации  в Арамильском городском округе до 2020 года"</t>
  </si>
  <si>
    <t>Муниципальная программа "Совершенствование муниципального управления и противодействие коррупции в Арамильском городском округе до 2020 года"</t>
  </si>
  <si>
    <t>01</t>
  </si>
  <si>
    <t>03</t>
  </si>
  <si>
    <t>04</t>
  </si>
  <si>
    <t>09</t>
  </si>
  <si>
    <t xml:space="preserve">Подпрограмма № 1. "Управление бюджетным процесом и его совершенствование" </t>
  </si>
  <si>
    <t xml:space="preserve">Подпрограмма № 2. " Совершенствование информационной системы управления финансами" </t>
  </si>
  <si>
    <t xml:space="preserve">Подпрограмма № 3. "Обеспечение реализации муниципальной программы Арамильского городского округа "Управление муниципальными финансами Арамильского городского округа до 2020 года" </t>
  </si>
  <si>
    <t>05</t>
  </si>
  <si>
    <t>06</t>
  </si>
  <si>
    <t>07</t>
  </si>
  <si>
    <t>08</t>
  </si>
  <si>
    <t>Подпрограмма 1. Комплексное развитие коммунальной инфраструктуры на Территории Арамильского городского округа до 2020 года</t>
  </si>
  <si>
    <t>Подпрограмма 2. Развитие жилищного хозяйства на территории Арамильского городского округа до 2020 года</t>
  </si>
  <si>
    <t xml:space="preserve">Подпрограмма 3. Развитие дорожного хозяйства на территории Арамильского городского округа до 2020 года </t>
  </si>
  <si>
    <t>Подпрограмма 4. Обеспечение рационального и безопасного природопользования на территории Арамильского городского округа до 2020 года</t>
  </si>
  <si>
    <t>Подпрограмма 1. "Управление муниципальной собственностью Арамильского городского округа и приватизация муниципального имущества Арамильского городского округа"</t>
  </si>
  <si>
    <t>Подпрограмма 2. "Развитие градостроительства Арамильского городского округа"</t>
  </si>
  <si>
    <t>Подпрограмма 3. "Обеспечение реализации муниципальной программы Арамильского городского округа "Повышение эффективности управления муниципальной собственностью Арамильского городского округа и развитие градостроительства Арамильского городского округа" на 2015-2017 годы</t>
  </si>
  <si>
    <t xml:space="preserve">Подпрограмма 2. "Создание условий для привлечения и закрепления кадров в сфере здравоохранения в Арамильском городском округе" </t>
  </si>
  <si>
    <t>Подпрограмма 3. "Профилактика ВИЧ-инфекции в Арамильском городском округе"</t>
  </si>
  <si>
    <t>Подпрограмма 4. "Профилактика туберкулеза в Арамильском городском округе"</t>
  </si>
  <si>
    <t>Подпрограмма 5."Противодействие распространению наркомании в Арамильском городском округе"</t>
  </si>
  <si>
    <t>Подпрограмма 6. "Формирование здорового образа жизни у населения Арамильского городского округа"</t>
  </si>
  <si>
    <t>Подпрограмма 1. "Гражданская оборона и защита от черезвычайных ситуаций"</t>
  </si>
  <si>
    <t>Подпрограмма 2. "Пожарная безопасность"</t>
  </si>
  <si>
    <t>Подпрограмма 3. "Профилактика экстремизма и гармонизация межэтнических отношений на территории Арамильского городского округа"</t>
  </si>
  <si>
    <t>Подпрограмма 1. "Доступная среда для инвалидов и маломобильных групп населения в Арамильском городском округе"</t>
  </si>
  <si>
    <t xml:space="preserve">Подпрограмма 2. "Поддержка деятельности общественных объединений, действующих на территории Арамильского городского округа, и отдельных категорий граждан" </t>
  </si>
  <si>
    <t>Подпрограмма 3 "Социальная поддержка населения Арамильского городского округа в форме субсидий и компенсаций на оплату жилого помещения и коммунальных услуг"</t>
  </si>
  <si>
    <t>Подпрограмма 4. "Обеспечение жильем молодых семей на территории Арамильского городского округа"</t>
  </si>
  <si>
    <t>Подпрограмма 5. "Социальная адаптация и ресоциализация в Арамильском городском округе лиц, освободившихся из мест лишения свободы"</t>
  </si>
  <si>
    <t>Подпрограмма 2. "Развитие системы общего образования в Арамильском городском округе"</t>
  </si>
  <si>
    <t xml:space="preserve">Подпрограмма 3. "Развитие  системы дополнительного образования, отдыха и оздоровления детей в Арамильском городском округе" </t>
  </si>
  <si>
    <t>Подпрограмма 4. "Укрепление и развитие материально-технической базы образовательных организаций Арамильского городского округа"</t>
  </si>
  <si>
    <t>Подпрограмма 5. "Обеспечение реализации муниципальной программы "Развитие системы образования в Арамильском городском округе до 2020 года"</t>
  </si>
  <si>
    <t>Подпрограмма 1. "Развитие культуры в Арамильском городском округе"</t>
  </si>
  <si>
    <t xml:space="preserve">Подпрограмма 2. "Развитие средств массовой информации в Арамильском городском округе </t>
  </si>
  <si>
    <t>Программа 2. Противодействие коррупции в Арамильском городском округе до 2020 года.</t>
  </si>
  <si>
    <t>Программа 3. Развитие информационного общества в Арамильском городском округе до 2020 года.</t>
  </si>
  <si>
    <t>Муниципальная программа "Повышение инвестиционной привлекательности Арамильского городского округа и создание условий для обеспечения жителей качественными и безопасными услугами потребительского рынка до 2020 г."</t>
  </si>
  <si>
    <t xml:space="preserve">Подпрограмма 1 " Развитие малого и среднего предпринимательства и создание благоприятных условий для осуществления инвестиционной деятельности" </t>
  </si>
  <si>
    <t xml:space="preserve">Подпрограмма 4. Защита прав потребителей </t>
  </si>
  <si>
    <t xml:space="preserve">Подпрограмма 5. "Развитие транспортной обеспеченности и доступности" </t>
  </si>
  <si>
    <t>Подпрограмма 4. "Профилактика правонарушений в Арамильском городском округе"</t>
  </si>
  <si>
    <t xml:space="preserve">Программа 1. Развитие кадровой политики в системе муниципального управления Арамильского городского округа до 2020 года </t>
  </si>
  <si>
    <t>Отчет о реализации муниципальных программ Арамильского городского округа за 2 квартал ( 1 полугодие) 2016 года</t>
  </si>
  <si>
    <t>Подпрограмма 1 "Развитие системы дошкольного образования в Арамильском городском округе"</t>
  </si>
  <si>
    <t xml:space="preserve">% исполнения </t>
  </si>
  <si>
    <t>02</t>
  </si>
  <si>
    <t xml:space="preserve">Муниципальные программы Арамильского городского округа </t>
  </si>
  <si>
    <t>Муниципальная программа "Повышение эффективности управления муниципальной собственностью и развитие градостроительства в Арамильском городском округе на 2017-2020 годы"</t>
  </si>
  <si>
    <t>Муниципальная программа"Создание условий для оказания медицинской помощи населению и формирование здорового образа жизни у населения Арамильского городского округа" до 2020 года</t>
  </si>
  <si>
    <t>Муниципальная программа "Обеспечение общественной безопасности на территории Арамильского городского округа до 2020 года"</t>
  </si>
  <si>
    <t>Муниципальная программа "Развитие физической культуры, спорта и молодежной политики в Арамильском городском округе до 2020 года"</t>
  </si>
  <si>
    <t>Подпрограмма 1. "Развитие физической культуры и спорта в Арамильском городском округе"</t>
  </si>
  <si>
    <t>Подпрограмма 2. "Молодежь Арамильского городского округа"</t>
  </si>
  <si>
    <t xml:space="preserve">Подпрограмма 3. "Патриотическое воспитание граждан в Арамильском городском округе" </t>
  </si>
  <si>
    <t>Муниципальная программа"Социальная поддержка населения Арамильского городского округа до 2020 года"</t>
  </si>
  <si>
    <t>Подпрограмма 1. "Предупреждение возникновения, распространения инфекционных заболеваний, управляемых средствами специфической профилактики"</t>
  </si>
  <si>
    <t>ВСЕГО по муниципальным программам:</t>
  </si>
  <si>
    <t>Субсидии из федерального бюджета, тыс. рублей</t>
  </si>
  <si>
    <t>Субсидии из областного бюджета, тыс. рублей</t>
  </si>
  <si>
    <t xml:space="preserve">Средства местного бюджета, тыс. рублей </t>
  </si>
  <si>
    <t xml:space="preserve">Внебюджетные источники, тыс. рублей </t>
  </si>
  <si>
    <t xml:space="preserve">Всего средства по программе, тыс. рублей </t>
  </si>
  <si>
    <t>план на 2018 год</t>
  </si>
  <si>
    <t>факт за 2018 год</t>
  </si>
  <si>
    <t>Муниципальная программа "Формирование современной городской среды Арамильского городского округа на 2018-2022 годы"</t>
  </si>
  <si>
    <t>Подпрограмма 2 " Развитие туризма и гостеприимства"</t>
  </si>
  <si>
    <t>Подпрограмма 3 " Развитие потребительского рынка"</t>
  </si>
  <si>
    <t xml:space="preserve">Подпрограмма 2. "Развитие средств массовой информации в Арамильском городском округе" </t>
  </si>
  <si>
    <t>Итоговая информация о реализации муниципальных программ Арамильского городского округа за 2018 год</t>
  </si>
  <si>
    <t>факт за 2018 года</t>
  </si>
  <si>
    <t>факт 2018 год</t>
  </si>
  <si>
    <t>Итоговая информация о реализации муниципальных программ Арамильского городского округа за  2018 год</t>
  </si>
  <si>
    <t>факт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</si>
</sst>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9" tint="-0.24997711111789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0" xfId="0" applyFont="1" applyFill="1" applyBorder="1" applyAlignment="1">
      <alignment vertical="center" wrapText="1"/>
    </xf>
    <xf numFmtId="2" fontId="0" fillId="2" borderId="0" xfId="0" applyNumberFormat="1" applyFill="1"/>
    <xf numFmtId="1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6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2" zoomScale="90" zoomScaleNormal="90" workbookViewId="0">
      <pane xSplit="3" ySplit="6" topLeftCell="D35" activePane="bottomRight" state="frozen"/>
      <selection activeCell="A2" sqref="A2"/>
      <selection pane="topRight" activeCell="D2" sqref="D2"/>
      <selection pane="bottomLeft" activeCell="A7" sqref="A7"/>
      <selection pane="bottomRight" activeCell="L7" sqref="L7"/>
    </sheetView>
  </sheetViews>
  <sheetFormatPr defaultRowHeight="15" x14ac:dyDescent="0.25"/>
  <cols>
    <col min="1" max="1" width="2.140625" style="2" customWidth="1"/>
    <col min="2" max="2" width="6" style="13" customWidth="1"/>
    <col min="3" max="3" width="57.140625" style="2" customWidth="1"/>
    <col min="4" max="4" width="12.28515625" style="2" customWidth="1"/>
    <col min="5" max="5" width="12.5703125" style="2" customWidth="1"/>
    <col min="6" max="6" width="12.5703125" style="2" bestFit="1" customWidth="1"/>
    <col min="7" max="7" width="13" style="2" customWidth="1"/>
    <col min="8" max="8" width="12.5703125" style="2" bestFit="1" customWidth="1"/>
    <col min="9" max="9" width="12.42578125" style="2" customWidth="1"/>
    <col min="10" max="10" width="11.5703125" style="2" customWidth="1"/>
    <col min="11" max="11" width="13.85546875" style="2" customWidth="1"/>
    <col min="12" max="12" width="13.42578125" style="2" customWidth="1"/>
    <col min="13" max="13" width="12.7109375" style="2" customWidth="1"/>
    <col min="14" max="14" width="10.7109375" style="2" customWidth="1"/>
    <col min="15" max="16" width="9.140625" style="2"/>
  </cols>
  <sheetData>
    <row r="1" spans="1:18" ht="29.25" hidden="1" customHeight="1" x14ac:dyDescent="0.25">
      <c r="B1" s="39" t="s">
        <v>54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8" ht="30.75" customHeight="1" x14ac:dyDescent="0.25"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ht="46.5" customHeight="1" x14ac:dyDescent="0.25">
      <c r="B3" s="40" t="s">
        <v>0</v>
      </c>
      <c r="C3" s="40" t="s">
        <v>1</v>
      </c>
      <c r="D3" s="40" t="s">
        <v>69</v>
      </c>
      <c r="E3" s="40"/>
      <c r="F3" s="40" t="s">
        <v>70</v>
      </c>
      <c r="G3" s="40"/>
      <c r="H3" s="40" t="s">
        <v>71</v>
      </c>
      <c r="I3" s="40"/>
      <c r="J3" s="40" t="s">
        <v>72</v>
      </c>
      <c r="K3" s="40"/>
      <c r="L3" s="40" t="s">
        <v>73</v>
      </c>
      <c r="M3" s="40"/>
      <c r="N3" s="43" t="s">
        <v>56</v>
      </c>
      <c r="O3" s="42"/>
      <c r="P3" s="42"/>
      <c r="Q3" s="42"/>
      <c r="R3" s="42"/>
    </row>
    <row r="4" spans="1:18" ht="15" customHeight="1" x14ac:dyDescent="0.25">
      <c r="B4" s="40"/>
      <c r="C4" s="40"/>
      <c r="D4" s="40" t="s">
        <v>74</v>
      </c>
      <c r="E4" s="40" t="s">
        <v>75</v>
      </c>
      <c r="F4" s="40" t="s">
        <v>74</v>
      </c>
      <c r="G4" s="40" t="s">
        <v>81</v>
      </c>
      <c r="H4" s="40" t="s">
        <v>74</v>
      </c>
      <c r="I4" s="40" t="s">
        <v>75</v>
      </c>
      <c r="J4" s="40" t="s">
        <v>74</v>
      </c>
      <c r="K4" s="40" t="s">
        <v>82</v>
      </c>
      <c r="L4" s="40" t="s">
        <v>74</v>
      </c>
      <c r="M4" s="40" t="s">
        <v>75</v>
      </c>
      <c r="N4" s="44"/>
    </row>
    <row r="5" spans="1:18" ht="15" customHeigh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4"/>
    </row>
    <row r="6" spans="1:18" ht="15.75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5"/>
    </row>
    <row r="7" spans="1:18" ht="15.75" x14ac:dyDescent="0.25">
      <c r="B7" s="18"/>
      <c r="C7" s="4" t="s">
        <v>68</v>
      </c>
      <c r="D7" s="14">
        <f t="shared" ref="D7:M7" si="0">D10+D14+D20+D25+D29+D30+D37+D42+D46+D52+D58+D61+D65</f>
        <v>11292.3</v>
      </c>
      <c r="E7" s="14">
        <f t="shared" si="0"/>
        <v>11267.8</v>
      </c>
      <c r="F7" s="14">
        <f t="shared" si="0"/>
        <v>403046.8</v>
      </c>
      <c r="G7" s="14">
        <f t="shared" si="0"/>
        <v>371169.02999999997</v>
      </c>
      <c r="H7" s="14">
        <f t="shared" si="0"/>
        <v>384845.99</v>
      </c>
      <c r="I7" s="14">
        <f t="shared" si="0"/>
        <v>373745.89000000007</v>
      </c>
      <c r="J7" s="14">
        <f t="shared" si="0"/>
        <v>0</v>
      </c>
      <c r="K7" s="14">
        <f t="shared" si="0"/>
        <v>0</v>
      </c>
      <c r="L7" s="14">
        <f t="shared" si="0"/>
        <v>799185.09000000008</v>
      </c>
      <c r="M7" s="14">
        <f t="shared" si="0"/>
        <v>756182.72000000009</v>
      </c>
      <c r="N7" s="37">
        <f>M7/L7%</f>
        <v>94.619222688451302</v>
      </c>
    </row>
    <row r="8" spans="1:18" ht="15.75" x14ac:dyDescent="0.25">
      <c r="B8" s="18"/>
      <c r="C8" s="5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38"/>
    </row>
    <row r="9" spans="1:18" ht="15.75" x14ac:dyDescent="0.25"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/>
    </row>
    <row r="10" spans="1:18" s="2" customFormat="1" ht="47.25" x14ac:dyDescent="0.25">
      <c r="B10" s="6" t="s">
        <v>9</v>
      </c>
      <c r="C10" s="4" t="s">
        <v>3</v>
      </c>
      <c r="D10" s="14">
        <f t="shared" ref="D10:K10" si="1">D11+D12+D13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5">
        <v>17773.900000000001</v>
      </c>
      <c r="I10" s="15">
        <v>17449.5</v>
      </c>
      <c r="J10" s="14">
        <f t="shared" si="1"/>
        <v>0</v>
      </c>
      <c r="K10" s="14">
        <f t="shared" si="1"/>
        <v>0</v>
      </c>
      <c r="L10" s="14">
        <f t="shared" ref="L10:M27" si="2">D10+F10+H10+J10</f>
        <v>17773.900000000001</v>
      </c>
      <c r="M10" s="14">
        <f>E10+G10+I10+K10</f>
        <v>17449.5</v>
      </c>
      <c r="N10" s="37">
        <f t="shared" ref="N10:N15" si="3">M10/L10%</f>
        <v>98.174851889568416</v>
      </c>
    </row>
    <row r="11" spans="1:18" s="3" customFormat="1" ht="31.5" x14ac:dyDescent="0.25">
      <c r="A11" s="2"/>
      <c r="B11" s="11"/>
      <c r="C11" s="5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13148.3</v>
      </c>
      <c r="I11" s="15">
        <v>12852.5</v>
      </c>
      <c r="J11" s="15">
        <v>0</v>
      </c>
      <c r="K11" s="15">
        <v>0</v>
      </c>
      <c r="L11" s="15">
        <f>D11+F11+H11+J11</f>
        <v>13148.3</v>
      </c>
      <c r="M11" s="15">
        <f t="shared" si="2"/>
        <v>12852.5</v>
      </c>
      <c r="N11" s="37">
        <f t="shared" si="3"/>
        <v>97.750279503814184</v>
      </c>
      <c r="O11" s="2"/>
      <c r="P11" s="2"/>
    </row>
    <row r="12" spans="1:18" s="3" customFormat="1" ht="31.5" x14ac:dyDescent="0.25">
      <c r="A12" s="2"/>
      <c r="B12" s="11"/>
      <c r="C12" s="5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1027.5999999999999</v>
      </c>
      <c r="I12" s="15">
        <v>1027.5</v>
      </c>
      <c r="J12" s="15">
        <v>0</v>
      </c>
      <c r="K12" s="15">
        <v>0</v>
      </c>
      <c r="L12" s="15">
        <f t="shared" si="2"/>
        <v>1027.5999999999999</v>
      </c>
      <c r="M12" s="15">
        <f t="shared" si="2"/>
        <v>1027.5</v>
      </c>
      <c r="N12" s="37">
        <f t="shared" si="3"/>
        <v>99.990268586998837</v>
      </c>
      <c r="O12" s="2"/>
      <c r="P12" s="2"/>
    </row>
    <row r="13" spans="1:18" s="3" customFormat="1" ht="63" x14ac:dyDescent="0.25">
      <c r="A13" s="2"/>
      <c r="B13" s="11"/>
      <c r="C13" s="5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3598</v>
      </c>
      <c r="I13" s="15">
        <v>3569.5</v>
      </c>
      <c r="J13" s="15">
        <v>0</v>
      </c>
      <c r="K13" s="15">
        <v>0</v>
      </c>
      <c r="L13" s="15">
        <f t="shared" si="2"/>
        <v>3598</v>
      </c>
      <c r="M13" s="15">
        <f t="shared" si="2"/>
        <v>3569.5</v>
      </c>
      <c r="N13" s="37">
        <f t="shared" si="3"/>
        <v>99.20789327404114</v>
      </c>
      <c r="O13" s="2"/>
      <c r="P13" s="2"/>
    </row>
    <row r="14" spans="1:18" s="2" customFormat="1" ht="83.25" customHeight="1" x14ac:dyDescent="0.25">
      <c r="B14" s="6" t="s">
        <v>57</v>
      </c>
      <c r="C14" s="20" t="s">
        <v>48</v>
      </c>
      <c r="D14" s="15">
        <f>D15+D18+D19</f>
        <v>0</v>
      </c>
      <c r="E14" s="15">
        <f>E15+E18+E19</f>
        <v>0</v>
      </c>
      <c r="F14" s="15">
        <v>1140</v>
      </c>
      <c r="G14" s="15">
        <v>1140</v>
      </c>
      <c r="H14" s="15">
        <v>593</v>
      </c>
      <c r="I14" s="15">
        <v>593</v>
      </c>
      <c r="J14" s="15">
        <f>J15+J18+J19</f>
        <v>0</v>
      </c>
      <c r="K14" s="15">
        <f>K15+K18+K19</f>
        <v>0</v>
      </c>
      <c r="L14" s="14">
        <f>D14+F14+H14+J14</f>
        <v>1733</v>
      </c>
      <c r="M14" s="14">
        <f t="shared" si="2"/>
        <v>1733</v>
      </c>
      <c r="N14" s="37">
        <f t="shared" si="3"/>
        <v>100.00000000000001</v>
      </c>
    </row>
    <row r="15" spans="1:18" s="3" customFormat="1" ht="51" customHeight="1" x14ac:dyDescent="0.25">
      <c r="A15" s="2"/>
      <c r="B15" s="6"/>
      <c r="C15" s="5" t="s">
        <v>49</v>
      </c>
      <c r="D15" s="15">
        <v>0</v>
      </c>
      <c r="E15" s="15">
        <v>0</v>
      </c>
      <c r="F15" s="15">
        <v>1140</v>
      </c>
      <c r="G15" s="15">
        <v>1140</v>
      </c>
      <c r="H15" s="15">
        <v>570</v>
      </c>
      <c r="I15" s="15">
        <v>570</v>
      </c>
      <c r="J15" s="15">
        <v>0</v>
      </c>
      <c r="K15" s="15">
        <v>0</v>
      </c>
      <c r="L15" s="15">
        <f t="shared" ref="L15:M32" si="4">D15+F15+H15+J15</f>
        <v>1710</v>
      </c>
      <c r="M15" s="15">
        <f t="shared" si="2"/>
        <v>1710</v>
      </c>
      <c r="N15" s="37">
        <f t="shared" si="3"/>
        <v>99.999999999999986</v>
      </c>
      <c r="O15" s="2"/>
      <c r="P15" s="2"/>
    </row>
    <row r="16" spans="1:18" s="3" customFormat="1" ht="51" customHeight="1" x14ac:dyDescent="0.25">
      <c r="A16" s="2"/>
      <c r="B16" s="6"/>
      <c r="C16" s="5" t="s">
        <v>77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 t="shared" si="4"/>
        <v>0</v>
      </c>
      <c r="M16" s="15">
        <f t="shared" si="2"/>
        <v>0</v>
      </c>
      <c r="N16" s="37">
        <v>0</v>
      </c>
      <c r="O16" s="2"/>
      <c r="P16" s="2"/>
    </row>
    <row r="17" spans="1:16" s="3" customFormat="1" ht="51" customHeight="1" x14ac:dyDescent="0.25">
      <c r="A17" s="2"/>
      <c r="B17" s="6"/>
      <c r="C17" s="5" t="s">
        <v>78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37">
        <v>0</v>
      </c>
      <c r="O17" s="2"/>
      <c r="P17" s="2"/>
    </row>
    <row r="18" spans="1:16" s="3" customFormat="1" ht="18.75" customHeight="1" x14ac:dyDescent="0.25">
      <c r="A18" s="2"/>
      <c r="B18" s="6"/>
      <c r="C18" s="5" t="s">
        <v>50</v>
      </c>
      <c r="D18" s="15">
        <v>0</v>
      </c>
      <c r="E18" s="15">
        <v>0</v>
      </c>
      <c r="F18" s="15">
        <v>0</v>
      </c>
      <c r="G18" s="15">
        <v>0</v>
      </c>
      <c r="H18" s="15">
        <v>14</v>
      </c>
      <c r="I18" s="15">
        <v>14</v>
      </c>
      <c r="J18" s="15">
        <v>0</v>
      </c>
      <c r="K18" s="15">
        <v>0</v>
      </c>
      <c r="L18" s="15">
        <f t="shared" si="4"/>
        <v>14</v>
      </c>
      <c r="M18" s="15">
        <f t="shared" si="2"/>
        <v>14</v>
      </c>
      <c r="N18" s="37">
        <f t="shared" ref="N18" si="5">M18/L18%</f>
        <v>99.999999999999986</v>
      </c>
      <c r="O18" s="2"/>
      <c r="P18" s="2"/>
    </row>
    <row r="19" spans="1:16" s="3" customFormat="1" ht="31.5" x14ac:dyDescent="0.25">
      <c r="A19" s="2"/>
      <c r="B19" s="6"/>
      <c r="C19" s="5" t="s">
        <v>51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f t="shared" si="4"/>
        <v>0</v>
      </c>
      <c r="M19" s="15">
        <f t="shared" si="2"/>
        <v>0</v>
      </c>
      <c r="N19" s="37">
        <v>0</v>
      </c>
      <c r="O19" s="2"/>
      <c r="P19" s="2"/>
    </row>
    <row r="20" spans="1:16" s="2" customFormat="1" ht="78.75" x14ac:dyDescent="0.25">
      <c r="B20" s="6" t="s">
        <v>10</v>
      </c>
      <c r="C20" s="4" t="s">
        <v>4</v>
      </c>
      <c r="D20" s="15">
        <f t="shared" ref="D20:E20" si="6">D21+D22+D23+D24</f>
        <v>0</v>
      </c>
      <c r="E20" s="15">
        <f t="shared" si="6"/>
        <v>0</v>
      </c>
      <c r="F20" s="15">
        <v>99811.199999999997</v>
      </c>
      <c r="G20" s="15">
        <v>71025.7</v>
      </c>
      <c r="H20" s="15">
        <v>71126.399999999994</v>
      </c>
      <c r="I20" s="15">
        <v>69099.199999999997</v>
      </c>
      <c r="J20" s="15">
        <v>0</v>
      </c>
      <c r="K20" s="15">
        <f>K21+K22+K23+K24</f>
        <v>0</v>
      </c>
      <c r="L20" s="14">
        <f>D20+F20+H20+J20</f>
        <v>170937.59999999998</v>
      </c>
      <c r="M20" s="14">
        <f t="shared" si="2"/>
        <v>140124.9</v>
      </c>
      <c r="N20" s="37">
        <f>M20/L20%</f>
        <v>81.974299393462886</v>
      </c>
    </row>
    <row r="21" spans="1:16" s="2" customFormat="1" ht="47.25" x14ac:dyDescent="0.25">
      <c r="B21" s="6"/>
      <c r="C21" s="5" t="s">
        <v>20</v>
      </c>
      <c r="D21" s="15">
        <v>0</v>
      </c>
      <c r="E21" s="15">
        <v>0</v>
      </c>
      <c r="F21" s="15">
        <v>12136</v>
      </c>
      <c r="G21" s="15">
        <v>12136</v>
      </c>
      <c r="H21" s="15">
        <v>8648.1</v>
      </c>
      <c r="I21" s="15">
        <v>8648.1</v>
      </c>
      <c r="J21" s="15">
        <v>0</v>
      </c>
      <c r="K21" s="15">
        <v>0</v>
      </c>
      <c r="L21" s="15">
        <f t="shared" si="2"/>
        <v>20784.099999999999</v>
      </c>
      <c r="M21" s="15">
        <f t="shared" si="2"/>
        <v>20784.099999999999</v>
      </c>
      <c r="N21" s="37">
        <v>100</v>
      </c>
    </row>
    <row r="22" spans="1:16" s="2" customFormat="1" ht="41.25" customHeight="1" x14ac:dyDescent="0.25">
      <c r="B22" s="6"/>
      <c r="C22" s="5" t="s">
        <v>21</v>
      </c>
      <c r="D22" s="15">
        <v>0</v>
      </c>
      <c r="E22" s="15">
        <v>0</v>
      </c>
      <c r="F22" s="15">
        <v>19200</v>
      </c>
      <c r="G22" s="15">
        <v>18667.8</v>
      </c>
      <c r="H22" s="15">
        <v>8882.2000000000007</v>
      </c>
      <c r="I22" s="15">
        <v>8000.5</v>
      </c>
      <c r="J22" s="15">
        <v>0</v>
      </c>
      <c r="K22" s="15">
        <v>0</v>
      </c>
      <c r="L22" s="15">
        <f t="shared" si="4"/>
        <v>28082.2</v>
      </c>
      <c r="M22" s="15">
        <f t="shared" si="2"/>
        <v>26668.3</v>
      </c>
      <c r="N22" s="37">
        <f t="shared" ref="N22:N26" si="7">M22/L22%</f>
        <v>94.965138058983982</v>
      </c>
    </row>
    <row r="23" spans="1:16" s="2" customFormat="1" ht="47.25" x14ac:dyDescent="0.25">
      <c r="B23" s="6"/>
      <c r="C23" s="5" t="s">
        <v>22</v>
      </c>
      <c r="D23" s="15">
        <v>0</v>
      </c>
      <c r="E23" s="15">
        <v>0</v>
      </c>
      <c r="F23" s="15">
        <v>68049</v>
      </c>
      <c r="G23" s="15">
        <v>39852</v>
      </c>
      <c r="H23" s="15">
        <v>47198.400000000001</v>
      </c>
      <c r="I23" s="15">
        <v>46104.1</v>
      </c>
      <c r="J23" s="15">
        <v>0</v>
      </c>
      <c r="K23" s="15">
        <v>0</v>
      </c>
      <c r="L23" s="15">
        <f t="shared" si="4"/>
        <v>115247.4</v>
      </c>
      <c r="M23" s="15">
        <f t="shared" si="2"/>
        <v>85956.1</v>
      </c>
      <c r="N23" s="37">
        <f t="shared" si="7"/>
        <v>74.583981937987332</v>
      </c>
    </row>
    <row r="24" spans="1:16" s="2" customFormat="1" ht="48.75" customHeight="1" x14ac:dyDescent="0.25">
      <c r="B24" s="6"/>
      <c r="C24" s="5" t="s">
        <v>23</v>
      </c>
      <c r="D24" s="15">
        <v>0</v>
      </c>
      <c r="E24" s="15">
        <v>0</v>
      </c>
      <c r="F24" s="15">
        <v>426.2</v>
      </c>
      <c r="G24" s="15">
        <v>370</v>
      </c>
      <c r="H24" s="15">
        <v>6397.8</v>
      </c>
      <c r="I24" s="15">
        <v>6346.4</v>
      </c>
      <c r="J24" s="15">
        <v>0</v>
      </c>
      <c r="K24" s="15">
        <v>0</v>
      </c>
      <c r="L24" s="15">
        <f t="shared" si="4"/>
        <v>6824</v>
      </c>
      <c r="M24" s="15">
        <f t="shared" si="2"/>
        <v>6716.4</v>
      </c>
      <c r="N24" s="37">
        <f t="shared" si="7"/>
        <v>98.423212192262611</v>
      </c>
    </row>
    <row r="25" spans="1:16" s="2" customFormat="1" ht="63" x14ac:dyDescent="0.25">
      <c r="B25" s="35" t="s">
        <v>11</v>
      </c>
      <c r="C25" s="4" t="s">
        <v>59</v>
      </c>
      <c r="D25" s="15">
        <v>0</v>
      </c>
      <c r="E25" s="15">
        <f>E26+E27+E28</f>
        <v>0</v>
      </c>
      <c r="F25" s="15">
        <v>537.75</v>
      </c>
      <c r="G25" s="15">
        <v>345.36</v>
      </c>
      <c r="H25" s="16">
        <v>37673.08</v>
      </c>
      <c r="I25" s="16">
        <v>35113.46</v>
      </c>
      <c r="J25" s="15">
        <v>0</v>
      </c>
      <c r="K25" s="15">
        <f>K26+K27+K28</f>
        <v>0</v>
      </c>
      <c r="L25" s="14">
        <f t="shared" si="4"/>
        <v>38210.83</v>
      </c>
      <c r="M25" s="14">
        <f t="shared" si="2"/>
        <v>35458.82</v>
      </c>
      <c r="N25" s="37">
        <f t="shared" si="7"/>
        <v>92.797827212860852</v>
      </c>
    </row>
    <row r="26" spans="1:16" s="2" customFormat="1" ht="63" x14ac:dyDescent="0.25">
      <c r="B26" s="6"/>
      <c r="C26" s="5" t="s">
        <v>24</v>
      </c>
      <c r="D26" s="15">
        <v>0</v>
      </c>
      <c r="E26" s="15">
        <v>0</v>
      </c>
      <c r="F26" s="15">
        <v>537.75</v>
      </c>
      <c r="G26" s="15">
        <v>345.36</v>
      </c>
      <c r="H26" s="16">
        <v>35149.629999999997</v>
      </c>
      <c r="I26" s="16">
        <v>33149.300000000003</v>
      </c>
      <c r="J26" s="15">
        <v>0</v>
      </c>
      <c r="K26" s="15">
        <v>0</v>
      </c>
      <c r="L26" s="15">
        <f t="shared" si="4"/>
        <v>35687.379999999997</v>
      </c>
      <c r="M26" s="15">
        <f t="shared" si="2"/>
        <v>33494.660000000003</v>
      </c>
      <c r="N26" s="37">
        <f t="shared" si="7"/>
        <v>93.855755171716183</v>
      </c>
    </row>
    <row r="27" spans="1:16" s="2" customFormat="1" ht="31.5" x14ac:dyDescent="0.25">
      <c r="B27" s="6"/>
      <c r="C27" s="5" t="s">
        <v>25</v>
      </c>
      <c r="D27" s="15">
        <v>0</v>
      </c>
      <c r="E27" s="15">
        <v>0</v>
      </c>
      <c r="F27" s="15">
        <v>0</v>
      </c>
      <c r="G27" s="15">
        <v>0</v>
      </c>
      <c r="H27" s="16">
        <v>742</v>
      </c>
      <c r="I27" s="16">
        <v>195</v>
      </c>
      <c r="J27" s="15">
        <v>0</v>
      </c>
      <c r="K27" s="15">
        <v>0</v>
      </c>
      <c r="L27" s="15">
        <f t="shared" si="4"/>
        <v>742</v>
      </c>
      <c r="M27" s="15">
        <f t="shared" si="2"/>
        <v>195</v>
      </c>
      <c r="N27" s="37">
        <f>M27/L27%</f>
        <v>26.28032345013477</v>
      </c>
    </row>
    <row r="28" spans="1:16" s="2" customFormat="1" ht="99" customHeight="1" x14ac:dyDescent="0.25">
      <c r="B28" s="6"/>
      <c r="C28" s="5" t="s">
        <v>26</v>
      </c>
      <c r="D28" s="15">
        <v>0</v>
      </c>
      <c r="E28" s="15">
        <v>0</v>
      </c>
      <c r="F28" s="15">
        <v>0</v>
      </c>
      <c r="G28" s="15">
        <v>0</v>
      </c>
      <c r="H28" s="16">
        <v>1781.45</v>
      </c>
      <c r="I28" s="16">
        <v>1769.16</v>
      </c>
      <c r="J28" s="15">
        <v>0</v>
      </c>
      <c r="K28" s="15">
        <v>0</v>
      </c>
      <c r="L28" s="15">
        <f t="shared" si="4"/>
        <v>1781.45</v>
      </c>
      <c r="M28" s="15">
        <f t="shared" si="4"/>
        <v>1769.16</v>
      </c>
      <c r="N28" s="37">
        <f t="shared" ref="N28" si="8">M28/L28%</f>
        <v>99.310112548766469</v>
      </c>
    </row>
    <row r="29" spans="1:16" s="2" customFormat="1" ht="63" x14ac:dyDescent="0.25">
      <c r="B29" s="6" t="s">
        <v>16</v>
      </c>
      <c r="C29" s="4" t="s">
        <v>5</v>
      </c>
      <c r="D29" s="15">
        <v>0</v>
      </c>
      <c r="E29" s="15">
        <v>0</v>
      </c>
      <c r="F29" s="16">
        <v>179.7</v>
      </c>
      <c r="G29" s="15">
        <v>179.62</v>
      </c>
      <c r="H29" s="16">
        <v>1191</v>
      </c>
      <c r="I29" s="16">
        <v>1158.0999999999999</v>
      </c>
      <c r="J29" s="15">
        <v>0</v>
      </c>
      <c r="K29" s="15">
        <v>0</v>
      </c>
      <c r="L29" s="14">
        <f t="shared" si="4"/>
        <v>1370.7</v>
      </c>
      <c r="M29" s="17">
        <f t="shared" si="4"/>
        <v>1337.7199999999998</v>
      </c>
      <c r="N29" s="37">
        <f>M29/L29%</f>
        <v>97.59393010870356</v>
      </c>
    </row>
    <row r="30" spans="1:16" s="2" customFormat="1" ht="63" x14ac:dyDescent="0.25">
      <c r="B30" s="6" t="s">
        <v>17</v>
      </c>
      <c r="C30" s="20" t="s">
        <v>60</v>
      </c>
      <c r="D30" s="15">
        <f t="shared" ref="D30:G30" si="9">D31+D32+D33+D34+D35+D36</f>
        <v>0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v>0</v>
      </c>
      <c r="I30" s="15">
        <f>I31+I32+I33+I34+I35+I36</f>
        <v>0</v>
      </c>
      <c r="J30" s="15">
        <v>0</v>
      </c>
      <c r="K30" s="15">
        <f>K31+K32+K33+K34+K35+K36</f>
        <v>0</v>
      </c>
      <c r="L30" s="14">
        <f t="shared" si="4"/>
        <v>0</v>
      </c>
      <c r="M30" s="14">
        <f t="shared" si="4"/>
        <v>0</v>
      </c>
      <c r="N30" s="37">
        <v>0</v>
      </c>
    </row>
    <row r="31" spans="1:16" s="2" customFormat="1" ht="47.25" customHeight="1" x14ac:dyDescent="0.25">
      <c r="B31" s="6"/>
      <c r="C31" s="5" t="s">
        <v>67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f t="shared" si="4"/>
        <v>0</v>
      </c>
      <c r="M31" s="15">
        <f t="shared" si="4"/>
        <v>0</v>
      </c>
      <c r="N31" s="37">
        <v>0</v>
      </c>
    </row>
    <row r="32" spans="1:16" s="2" customFormat="1" ht="47.25" x14ac:dyDescent="0.25">
      <c r="B32" s="6"/>
      <c r="C32" s="5" t="s">
        <v>27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f t="shared" si="4"/>
        <v>0</v>
      </c>
      <c r="M32" s="15">
        <f t="shared" si="4"/>
        <v>0</v>
      </c>
      <c r="N32" s="37">
        <v>0</v>
      </c>
    </row>
    <row r="33" spans="2:14" s="2" customFormat="1" ht="34.5" customHeight="1" x14ac:dyDescent="0.25">
      <c r="B33" s="6"/>
      <c r="C33" s="5" t="s">
        <v>28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f t="shared" ref="L33:M64" si="10">D33+F33+H33+J33</f>
        <v>0</v>
      </c>
      <c r="M33" s="15">
        <f t="shared" si="10"/>
        <v>0</v>
      </c>
      <c r="N33" s="37">
        <v>0</v>
      </c>
    </row>
    <row r="34" spans="2:14" s="2" customFormat="1" ht="31.5" x14ac:dyDescent="0.25">
      <c r="B34" s="6"/>
      <c r="C34" s="5" t="s">
        <v>29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f t="shared" si="10"/>
        <v>0</v>
      </c>
      <c r="M34" s="15">
        <f t="shared" si="10"/>
        <v>0</v>
      </c>
      <c r="N34" s="37">
        <v>0</v>
      </c>
    </row>
    <row r="35" spans="2:14" s="2" customFormat="1" ht="31.5" x14ac:dyDescent="0.25">
      <c r="B35" s="6"/>
      <c r="C35" s="5" t="s">
        <v>30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f t="shared" si="10"/>
        <v>0</v>
      </c>
      <c r="M35" s="15">
        <f t="shared" si="10"/>
        <v>0</v>
      </c>
      <c r="N35" s="37">
        <v>0</v>
      </c>
    </row>
    <row r="36" spans="2:14" s="2" customFormat="1" ht="33" customHeight="1" x14ac:dyDescent="0.25">
      <c r="B36" s="6"/>
      <c r="C36" s="5" t="s">
        <v>31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f t="shared" si="10"/>
        <v>0</v>
      </c>
      <c r="M36" s="15">
        <f t="shared" si="10"/>
        <v>0</v>
      </c>
      <c r="N36" s="37">
        <v>0</v>
      </c>
    </row>
    <row r="37" spans="2:14" s="2" customFormat="1" ht="47.25" x14ac:dyDescent="0.25">
      <c r="B37" s="6" t="s">
        <v>18</v>
      </c>
      <c r="C37" s="4" t="s">
        <v>61</v>
      </c>
      <c r="D37" s="15">
        <f t="shared" ref="D37:E37" si="11">D38+D39+D40</f>
        <v>0</v>
      </c>
      <c r="E37" s="15">
        <f t="shared" si="11"/>
        <v>0</v>
      </c>
      <c r="F37" s="15">
        <v>8.8000000000000007</v>
      </c>
      <c r="G37" s="15">
        <v>8.1</v>
      </c>
      <c r="H37" s="15">
        <v>7819.7</v>
      </c>
      <c r="I37" s="15">
        <v>7638</v>
      </c>
      <c r="J37" s="15">
        <v>0</v>
      </c>
      <c r="K37" s="15">
        <f>K38+K39+K40</f>
        <v>0</v>
      </c>
      <c r="L37" s="14">
        <f>D37+F37+H37+J37</f>
        <v>7828.5</v>
      </c>
      <c r="M37" s="14">
        <f>E37+G37+I37+K37</f>
        <v>7646.1</v>
      </c>
      <c r="N37" s="37">
        <f>M37/L37%</f>
        <v>97.670051734048684</v>
      </c>
    </row>
    <row r="38" spans="2:14" s="2" customFormat="1" ht="31.5" x14ac:dyDescent="0.25">
      <c r="B38" s="6"/>
      <c r="C38" s="5" t="s">
        <v>32</v>
      </c>
      <c r="D38" s="15">
        <v>0</v>
      </c>
      <c r="E38" s="15">
        <v>0</v>
      </c>
      <c r="F38" s="15">
        <v>8.8000000000000007</v>
      </c>
      <c r="G38" s="15">
        <v>8.1</v>
      </c>
      <c r="H38" s="15">
        <v>7422</v>
      </c>
      <c r="I38" s="15">
        <v>7298.8</v>
      </c>
      <c r="J38" s="15">
        <v>0</v>
      </c>
      <c r="K38" s="15">
        <v>0</v>
      </c>
      <c r="L38" s="15">
        <f t="shared" si="10"/>
        <v>7430.8</v>
      </c>
      <c r="M38" s="15">
        <f t="shared" si="10"/>
        <v>7306.9000000000005</v>
      </c>
      <c r="N38" s="37">
        <f t="shared" ref="N38" si="12">M38/L38%</f>
        <v>98.332615599935409</v>
      </c>
    </row>
    <row r="39" spans="2:14" s="2" customFormat="1" ht="23.25" customHeight="1" x14ac:dyDescent="0.25">
      <c r="B39" s="6"/>
      <c r="C39" s="5" t="s">
        <v>33</v>
      </c>
      <c r="D39" s="15">
        <v>0</v>
      </c>
      <c r="E39" s="15">
        <v>0</v>
      </c>
      <c r="F39" s="15">
        <v>0</v>
      </c>
      <c r="G39" s="15">
        <v>0</v>
      </c>
      <c r="H39" s="15">
        <v>367.7</v>
      </c>
      <c r="I39" s="15">
        <v>309.2</v>
      </c>
      <c r="J39" s="15">
        <v>0</v>
      </c>
      <c r="K39" s="15">
        <v>0</v>
      </c>
      <c r="L39" s="15">
        <f t="shared" si="10"/>
        <v>367.7</v>
      </c>
      <c r="M39" s="15">
        <f t="shared" si="10"/>
        <v>309.2</v>
      </c>
      <c r="N39" s="37">
        <f>M39/L39%</f>
        <v>84.090290998096265</v>
      </c>
    </row>
    <row r="40" spans="2:14" s="2" customFormat="1" ht="47.25" x14ac:dyDescent="0.25">
      <c r="B40" s="6"/>
      <c r="C40" s="5" t="s">
        <v>34</v>
      </c>
      <c r="D40" s="15">
        <v>0</v>
      </c>
      <c r="E40" s="15">
        <v>0</v>
      </c>
      <c r="F40" s="15">
        <v>0</v>
      </c>
      <c r="G40" s="15">
        <v>0</v>
      </c>
      <c r="H40" s="15">
        <v>30</v>
      </c>
      <c r="I40" s="15">
        <v>30</v>
      </c>
      <c r="J40" s="15">
        <v>0</v>
      </c>
      <c r="K40" s="15">
        <v>0</v>
      </c>
      <c r="L40" s="15">
        <f t="shared" si="10"/>
        <v>30</v>
      </c>
      <c r="M40" s="15">
        <f>E40+G40+I40+K40</f>
        <v>30</v>
      </c>
      <c r="N40" s="37">
        <v>100</v>
      </c>
    </row>
    <row r="41" spans="2:14" s="2" customFormat="1" ht="31.5" x14ac:dyDescent="0.25">
      <c r="B41" s="6"/>
      <c r="C41" s="5" t="s">
        <v>52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f>D41+F41+H41+J41</f>
        <v>0</v>
      </c>
      <c r="M41" s="15">
        <f>E41+G41+I41+K41</f>
        <v>0</v>
      </c>
      <c r="N41" s="37">
        <v>0</v>
      </c>
    </row>
    <row r="42" spans="2:14" s="2" customFormat="1" ht="47.25" x14ac:dyDescent="0.25">
      <c r="B42" s="35" t="s">
        <v>19</v>
      </c>
      <c r="C42" s="4" t="s">
        <v>62</v>
      </c>
      <c r="D42" s="15">
        <v>905.3</v>
      </c>
      <c r="E42" s="15">
        <v>897.4</v>
      </c>
      <c r="F42" s="15">
        <v>1370.79</v>
      </c>
      <c r="G42" s="15">
        <v>1370.79</v>
      </c>
      <c r="H42" s="15">
        <v>16994.52</v>
      </c>
      <c r="I42" s="15">
        <v>16866.91</v>
      </c>
      <c r="J42" s="15">
        <f t="shared" ref="J42:K42" si="13">J43+J44+J45</f>
        <v>0</v>
      </c>
      <c r="K42" s="15">
        <f t="shared" si="13"/>
        <v>0</v>
      </c>
      <c r="L42" s="14">
        <f t="shared" si="10"/>
        <v>19270.61</v>
      </c>
      <c r="M42" s="14">
        <f>E42+G42+I42+K42</f>
        <v>19135.099999999999</v>
      </c>
      <c r="N42" s="37">
        <f>M42/L42%</f>
        <v>99.296804823511039</v>
      </c>
    </row>
    <row r="43" spans="2:14" s="2" customFormat="1" ht="31.5" x14ac:dyDescent="0.25">
      <c r="B43" s="6"/>
      <c r="C43" s="5" t="s">
        <v>63</v>
      </c>
      <c r="D43" s="15">
        <v>0</v>
      </c>
      <c r="E43" s="15">
        <v>0</v>
      </c>
      <c r="F43" s="15">
        <v>164.69</v>
      </c>
      <c r="G43" s="15">
        <v>164.69</v>
      </c>
      <c r="H43" s="15">
        <v>15343.82</v>
      </c>
      <c r="I43" s="16">
        <v>15216.21</v>
      </c>
      <c r="J43" s="15">
        <v>0</v>
      </c>
      <c r="K43" s="15">
        <v>0</v>
      </c>
      <c r="L43" s="16">
        <f t="shared" si="10"/>
        <v>15508.51</v>
      </c>
      <c r="M43" s="16">
        <f t="shared" si="10"/>
        <v>15380.9</v>
      </c>
      <c r="N43" s="37">
        <f>M43/L43%</f>
        <v>99.177161442330686</v>
      </c>
    </row>
    <row r="44" spans="2:14" s="2" customFormat="1" ht="31.5" x14ac:dyDescent="0.25">
      <c r="B44" s="6"/>
      <c r="C44" s="5" t="s">
        <v>64</v>
      </c>
      <c r="D44" s="15">
        <v>0</v>
      </c>
      <c r="E44" s="15">
        <v>0</v>
      </c>
      <c r="F44" s="15">
        <v>470.4</v>
      </c>
      <c r="G44" s="15">
        <v>470.4</v>
      </c>
      <c r="H44" s="15">
        <v>740.4</v>
      </c>
      <c r="I44" s="16">
        <v>740.4</v>
      </c>
      <c r="J44" s="15">
        <v>0</v>
      </c>
      <c r="K44" s="15">
        <v>0</v>
      </c>
      <c r="L44" s="16">
        <f t="shared" si="10"/>
        <v>1210.8</v>
      </c>
      <c r="M44" s="16">
        <f t="shared" si="10"/>
        <v>1210.8</v>
      </c>
      <c r="N44" s="37">
        <f>L44/M44%</f>
        <v>100</v>
      </c>
    </row>
    <row r="45" spans="2:14" s="2" customFormat="1" ht="39.75" customHeight="1" x14ac:dyDescent="0.25">
      <c r="B45" s="6"/>
      <c r="C45" s="5" t="s">
        <v>65</v>
      </c>
      <c r="D45" s="15">
        <v>905.3</v>
      </c>
      <c r="E45" s="15">
        <v>897.4</v>
      </c>
      <c r="F45" s="15">
        <v>735.7</v>
      </c>
      <c r="G45" s="15">
        <v>735.7</v>
      </c>
      <c r="H45" s="15">
        <v>910.3</v>
      </c>
      <c r="I45" s="16">
        <v>910.3</v>
      </c>
      <c r="J45" s="15">
        <v>0</v>
      </c>
      <c r="K45" s="15">
        <v>0</v>
      </c>
      <c r="L45" s="16">
        <f t="shared" si="10"/>
        <v>2551.3000000000002</v>
      </c>
      <c r="M45" s="16">
        <f t="shared" si="10"/>
        <v>2543.3999999999996</v>
      </c>
      <c r="N45" s="37">
        <f t="shared" ref="N45" si="14">M45/L45%</f>
        <v>99.690353937208457</v>
      </c>
    </row>
    <row r="46" spans="2:14" s="2" customFormat="1" ht="47.25" x14ac:dyDescent="0.25">
      <c r="B46" s="35" t="s">
        <v>12</v>
      </c>
      <c r="C46" s="20" t="s">
        <v>66</v>
      </c>
      <c r="D46" s="15">
        <v>10387</v>
      </c>
      <c r="E46" s="15">
        <v>10370.4</v>
      </c>
      <c r="F46" s="15">
        <v>45642.400000000001</v>
      </c>
      <c r="G46" s="15">
        <v>45404.5</v>
      </c>
      <c r="H46" s="15">
        <v>8085.7</v>
      </c>
      <c r="I46" s="15">
        <v>8080</v>
      </c>
      <c r="J46" s="15">
        <f>J47+J48+J49+J50+J51</f>
        <v>0</v>
      </c>
      <c r="K46" s="15">
        <f>K47+K48+K49+K50+K51</f>
        <v>0</v>
      </c>
      <c r="L46" s="14">
        <f>D46+F46+H46+J46</f>
        <v>64115.1</v>
      </c>
      <c r="M46" s="14">
        <f>E46+G46+I46+K46</f>
        <v>63854.9</v>
      </c>
      <c r="N46" s="37">
        <f>M46/L46%</f>
        <v>99.594167364630181</v>
      </c>
    </row>
    <row r="47" spans="2:14" s="2" customFormat="1" ht="51" customHeight="1" x14ac:dyDescent="0.25">
      <c r="B47" s="6"/>
      <c r="C47" s="5" t="s">
        <v>35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f t="shared" si="10"/>
        <v>0</v>
      </c>
      <c r="M47" s="15">
        <f t="shared" si="10"/>
        <v>0</v>
      </c>
      <c r="N47" s="37">
        <v>0</v>
      </c>
    </row>
    <row r="48" spans="2:14" s="2" customFormat="1" ht="58.5" customHeight="1" x14ac:dyDescent="0.25">
      <c r="B48" s="6"/>
      <c r="C48" s="5" t="s">
        <v>36</v>
      </c>
      <c r="D48" s="15">
        <v>0</v>
      </c>
      <c r="E48" s="15">
        <v>0</v>
      </c>
      <c r="F48" s="15">
        <v>0</v>
      </c>
      <c r="G48" s="15">
        <v>0</v>
      </c>
      <c r="H48" s="15">
        <v>619.6</v>
      </c>
      <c r="I48" s="15">
        <v>613.9</v>
      </c>
      <c r="J48" s="15">
        <v>0</v>
      </c>
      <c r="K48" s="15">
        <v>0</v>
      </c>
      <c r="L48" s="15">
        <f t="shared" si="10"/>
        <v>619.6</v>
      </c>
      <c r="M48" s="15">
        <f t="shared" si="10"/>
        <v>613.9</v>
      </c>
      <c r="N48" s="37">
        <f t="shared" ref="N48:N50" si="15">M48/L48%</f>
        <v>99.080051646223353</v>
      </c>
    </row>
    <row r="49" spans="2:14" s="2" customFormat="1" ht="63" x14ac:dyDescent="0.25">
      <c r="B49" s="6"/>
      <c r="C49" s="5" t="s">
        <v>37</v>
      </c>
      <c r="D49" s="15">
        <v>10387</v>
      </c>
      <c r="E49" s="16">
        <v>10370.4</v>
      </c>
      <c r="F49" s="15">
        <v>35433</v>
      </c>
      <c r="G49" s="15">
        <v>35195.1</v>
      </c>
      <c r="H49" s="15">
        <v>0</v>
      </c>
      <c r="I49" s="15">
        <v>0</v>
      </c>
      <c r="J49" s="15">
        <v>0</v>
      </c>
      <c r="K49" s="15">
        <v>0</v>
      </c>
      <c r="L49" s="15">
        <f>D49+F49+H49+J49</f>
        <v>45820</v>
      </c>
      <c r="M49" s="15">
        <f>E49+G49+I49+K49</f>
        <v>45565.5</v>
      </c>
      <c r="N49" s="37">
        <f t="shared" si="15"/>
        <v>99.444565691837624</v>
      </c>
    </row>
    <row r="50" spans="2:14" s="2" customFormat="1" ht="32.25" customHeight="1" x14ac:dyDescent="0.25">
      <c r="B50" s="6"/>
      <c r="C50" s="5" t="s">
        <v>38</v>
      </c>
      <c r="D50" s="15">
        <v>0</v>
      </c>
      <c r="E50" s="16">
        <v>0</v>
      </c>
      <c r="F50" s="15">
        <v>10209.4</v>
      </c>
      <c r="G50" s="15">
        <v>10209.4</v>
      </c>
      <c r="H50" s="15">
        <v>7466.1</v>
      </c>
      <c r="I50" s="15">
        <v>7466.1</v>
      </c>
      <c r="J50" s="15">
        <v>0</v>
      </c>
      <c r="K50" s="15">
        <v>0</v>
      </c>
      <c r="L50" s="15">
        <f>D50+F50+H50+J50</f>
        <v>17675.5</v>
      </c>
      <c r="M50" s="15">
        <f>E50+G50+I50+K50</f>
        <v>17675.5</v>
      </c>
      <c r="N50" s="37">
        <f t="shared" si="15"/>
        <v>100</v>
      </c>
    </row>
    <row r="51" spans="2:14" s="2" customFormat="1" ht="47.25" x14ac:dyDescent="0.25">
      <c r="B51" s="6"/>
      <c r="C51" s="5" t="s">
        <v>39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f t="shared" si="10"/>
        <v>0</v>
      </c>
      <c r="N51" s="37">
        <v>0</v>
      </c>
    </row>
    <row r="52" spans="2:14" s="2" customFormat="1" ht="51" customHeight="1" x14ac:dyDescent="0.25">
      <c r="B52" s="6">
        <v>10</v>
      </c>
      <c r="C52" s="4" t="s">
        <v>6</v>
      </c>
      <c r="D52" s="15">
        <f t="shared" ref="D52:E52" si="16">D53+D54+D55+D56+D57</f>
        <v>0</v>
      </c>
      <c r="E52" s="15">
        <f t="shared" si="16"/>
        <v>0</v>
      </c>
      <c r="F52" s="15">
        <v>239310.5</v>
      </c>
      <c r="G52" s="15">
        <v>236649.3</v>
      </c>
      <c r="H52" s="15">
        <v>179491.03</v>
      </c>
      <c r="I52" s="15">
        <v>174719.25</v>
      </c>
      <c r="J52" s="15">
        <v>0</v>
      </c>
      <c r="K52" s="15">
        <f>K53+K54+K55+K56+K57</f>
        <v>0</v>
      </c>
      <c r="L52" s="14">
        <f>D52+F52+H52+J52</f>
        <v>418801.53</v>
      </c>
      <c r="M52" s="14">
        <f>E52+G52+I52+K52</f>
        <v>411368.55</v>
      </c>
      <c r="N52" s="37">
        <f>M52/L52%</f>
        <v>98.225178403717862</v>
      </c>
    </row>
    <row r="53" spans="2:14" s="2" customFormat="1" ht="33.75" customHeight="1" x14ac:dyDescent="0.25">
      <c r="B53" s="6"/>
      <c r="C53" s="5" t="s">
        <v>55</v>
      </c>
      <c r="D53" s="15">
        <v>0</v>
      </c>
      <c r="E53" s="15">
        <v>0</v>
      </c>
      <c r="F53" s="16">
        <v>111013.92</v>
      </c>
      <c r="G53" s="15">
        <v>111013.92</v>
      </c>
      <c r="H53" s="15">
        <v>82123.789999999994</v>
      </c>
      <c r="I53" s="15">
        <v>79663.61</v>
      </c>
      <c r="J53" s="15">
        <v>0</v>
      </c>
      <c r="K53" s="15">
        <v>0</v>
      </c>
      <c r="L53" s="15">
        <f>D53+F53+H53+J53</f>
        <v>193137.71</v>
      </c>
      <c r="M53" s="15">
        <f>E53+G53+I53+K53</f>
        <v>190677.53</v>
      </c>
      <c r="N53" s="37">
        <f>M53/L53%</f>
        <v>98.726204219776662</v>
      </c>
    </row>
    <row r="54" spans="2:14" s="2" customFormat="1" ht="31.5" x14ac:dyDescent="0.25">
      <c r="B54" s="6"/>
      <c r="C54" s="5" t="s">
        <v>40</v>
      </c>
      <c r="D54" s="15">
        <v>0</v>
      </c>
      <c r="E54" s="16">
        <v>0</v>
      </c>
      <c r="F54" s="15">
        <v>121042.04</v>
      </c>
      <c r="G54" s="15">
        <v>118380.83</v>
      </c>
      <c r="H54" s="15">
        <v>32231.61</v>
      </c>
      <c r="I54" s="15">
        <v>31248.48</v>
      </c>
      <c r="J54" s="15">
        <v>0</v>
      </c>
      <c r="K54" s="15">
        <v>0</v>
      </c>
      <c r="L54" s="15">
        <f>D54+F54+H54+J54</f>
        <v>153273.65</v>
      </c>
      <c r="M54" s="15">
        <f t="shared" si="10"/>
        <v>149629.31</v>
      </c>
      <c r="N54" s="37">
        <f t="shared" ref="N54:N57" si="17">M54/L54%</f>
        <v>97.622331039940661</v>
      </c>
    </row>
    <row r="55" spans="2:14" s="2" customFormat="1" ht="47.25" x14ac:dyDescent="0.25">
      <c r="B55" s="6"/>
      <c r="C55" s="5" t="s">
        <v>41</v>
      </c>
      <c r="D55" s="15">
        <v>0</v>
      </c>
      <c r="E55" s="15">
        <v>0</v>
      </c>
      <c r="F55" s="15">
        <v>7247.7</v>
      </c>
      <c r="G55" s="15">
        <v>7247.71</v>
      </c>
      <c r="H55" s="15">
        <v>61445.43</v>
      </c>
      <c r="I55" s="15">
        <v>60238.83</v>
      </c>
      <c r="J55" s="15">
        <v>0</v>
      </c>
      <c r="K55" s="15">
        <v>0</v>
      </c>
      <c r="L55" s="15">
        <f t="shared" si="10"/>
        <v>68693.13</v>
      </c>
      <c r="M55" s="15">
        <f t="shared" si="10"/>
        <v>67486.540000000008</v>
      </c>
      <c r="N55" s="37">
        <f t="shared" si="17"/>
        <v>98.243507029014395</v>
      </c>
    </row>
    <row r="56" spans="2:14" s="2" customFormat="1" ht="47.25" x14ac:dyDescent="0.25">
      <c r="B56" s="6"/>
      <c r="C56" s="5" t="s">
        <v>42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f t="shared" si="10"/>
        <v>0</v>
      </c>
      <c r="M56" s="15">
        <f t="shared" si="10"/>
        <v>0</v>
      </c>
      <c r="N56" s="37">
        <v>0</v>
      </c>
    </row>
    <row r="57" spans="2:14" s="2" customFormat="1" ht="56.25" customHeight="1" x14ac:dyDescent="0.25">
      <c r="B57" s="6"/>
      <c r="C57" s="5" t="s">
        <v>43</v>
      </c>
      <c r="D57" s="15">
        <v>0</v>
      </c>
      <c r="E57" s="15">
        <v>0</v>
      </c>
      <c r="F57" s="15">
        <v>6.84</v>
      </c>
      <c r="G57" s="15">
        <v>6.84</v>
      </c>
      <c r="H57" s="15">
        <v>3690.2</v>
      </c>
      <c r="I57" s="15">
        <v>3568.33</v>
      </c>
      <c r="J57" s="15">
        <v>0</v>
      </c>
      <c r="K57" s="15">
        <v>0</v>
      </c>
      <c r="L57" s="15">
        <f t="shared" si="10"/>
        <v>3697.04</v>
      </c>
      <c r="M57" s="15">
        <f t="shared" si="10"/>
        <v>3575.17</v>
      </c>
      <c r="N57" s="37">
        <f t="shared" si="17"/>
        <v>96.703579079479809</v>
      </c>
    </row>
    <row r="58" spans="2:14" s="2" customFormat="1" ht="47.25" x14ac:dyDescent="0.25">
      <c r="B58" s="35">
        <v>11</v>
      </c>
      <c r="C58" s="20" t="s">
        <v>7</v>
      </c>
      <c r="D58" s="15">
        <f t="shared" ref="D58:E58" si="18">D59+D60</f>
        <v>0</v>
      </c>
      <c r="E58" s="15">
        <f t="shared" si="18"/>
        <v>0</v>
      </c>
      <c r="F58" s="15">
        <v>2085.66</v>
      </c>
      <c r="G58" s="15">
        <v>2085.66</v>
      </c>
      <c r="H58" s="16">
        <v>39124.76</v>
      </c>
      <c r="I58" s="16">
        <v>38055.57</v>
      </c>
      <c r="J58" s="15">
        <v>0</v>
      </c>
      <c r="K58" s="15">
        <f>K59+K60</f>
        <v>0</v>
      </c>
      <c r="L58" s="14">
        <f t="shared" si="10"/>
        <v>41210.42</v>
      </c>
      <c r="M58" s="17">
        <f t="shared" si="10"/>
        <v>40141.229999999996</v>
      </c>
      <c r="N58" s="37">
        <f>M58/L58%</f>
        <v>97.405534813767972</v>
      </c>
    </row>
    <row r="59" spans="2:14" s="2" customFormat="1" ht="31.5" x14ac:dyDescent="0.25">
      <c r="B59" s="6"/>
      <c r="C59" s="5" t="s">
        <v>44</v>
      </c>
      <c r="D59" s="15">
        <v>0</v>
      </c>
      <c r="E59" s="15">
        <v>0</v>
      </c>
      <c r="F59" s="15">
        <v>2085.66</v>
      </c>
      <c r="G59" s="15">
        <v>2085.66</v>
      </c>
      <c r="H59" s="16">
        <v>37326.370000000003</v>
      </c>
      <c r="I59" s="16">
        <v>36325.64</v>
      </c>
      <c r="J59" s="15">
        <v>0</v>
      </c>
      <c r="K59" s="15">
        <v>0</v>
      </c>
      <c r="L59" s="15">
        <f t="shared" si="10"/>
        <v>39412.03</v>
      </c>
      <c r="M59" s="16">
        <f t="shared" si="10"/>
        <v>38411.300000000003</v>
      </c>
      <c r="N59" s="37">
        <f>M59/L59%</f>
        <v>97.460851420238953</v>
      </c>
    </row>
    <row r="60" spans="2:14" s="2" customFormat="1" ht="31.5" x14ac:dyDescent="0.25">
      <c r="B60" s="6"/>
      <c r="C60" s="5" t="s">
        <v>79</v>
      </c>
      <c r="D60" s="15">
        <v>0</v>
      </c>
      <c r="E60" s="15">
        <v>0</v>
      </c>
      <c r="F60" s="15">
        <v>0</v>
      </c>
      <c r="G60" s="15">
        <v>0</v>
      </c>
      <c r="H60" s="16">
        <v>1798.39</v>
      </c>
      <c r="I60" s="16">
        <v>1729.93</v>
      </c>
      <c r="J60" s="15">
        <v>0</v>
      </c>
      <c r="K60" s="15">
        <v>0</v>
      </c>
      <c r="L60" s="15">
        <f t="shared" si="10"/>
        <v>1798.39</v>
      </c>
      <c r="M60" s="16">
        <f t="shared" si="10"/>
        <v>1729.93</v>
      </c>
      <c r="N60" s="37">
        <f>M60/L60%</f>
        <v>96.193261750788196</v>
      </c>
    </row>
    <row r="61" spans="2:14" s="2" customFormat="1" ht="63" x14ac:dyDescent="0.25">
      <c r="B61" s="34">
        <v>12</v>
      </c>
      <c r="C61" s="4" t="s">
        <v>8</v>
      </c>
      <c r="D61" s="15">
        <f t="shared" ref="D61:G61" si="19">D62+D63+D64</f>
        <v>0</v>
      </c>
      <c r="E61" s="15">
        <f t="shared" si="19"/>
        <v>0</v>
      </c>
      <c r="F61" s="15">
        <f t="shared" si="19"/>
        <v>0</v>
      </c>
      <c r="G61" s="15">
        <f t="shared" si="19"/>
        <v>0</v>
      </c>
      <c r="H61" s="15">
        <v>2817</v>
      </c>
      <c r="I61" s="15">
        <v>2817</v>
      </c>
      <c r="J61" s="15">
        <v>0</v>
      </c>
      <c r="K61" s="15">
        <f>K62+K63+K64</f>
        <v>0</v>
      </c>
      <c r="L61" s="14">
        <f t="shared" si="10"/>
        <v>2817</v>
      </c>
      <c r="M61" s="14">
        <f t="shared" si="10"/>
        <v>2817</v>
      </c>
      <c r="N61" s="37">
        <f>M61/L61%</f>
        <v>100</v>
      </c>
    </row>
    <row r="62" spans="2:14" s="2" customFormat="1" ht="47.25" x14ac:dyDescent="0.25">
      <c r="B62" s="22"/>
      <c r="C62" s="5" t="s">
        <v>53</v>
      </c>
      <c r="D62" s="15">
        <v>0</v>
      </c>
      <c r="E62" s="15">
        <v>0</v>
      </c>
      <c r="F62" s="15">
        <v>0</v>
      </c>
      <c r="G62" s="15">
        <v>0</v>
      </c>
      <c r="H62" s="16">
        <v>2165.8000000000002</v>
      </c>
      <c r="I62" s="15">
        <v>2165.8000000000002</v>
      </c>
      <c r="J62" s="15">
        <v>0</v>
      </c>
      <c r="K62" s="15">
        <v>0</v>
      </c>
      <c r="L62" s="15">
        <f t="shared" si="10"/>
        <v>2165.8000000000002</v>
      </c>
      <c r="M62" s="15">
        <f t="shared" si="10"/>
        <v>2165.8000000000002</v>
      </c>
      <c r="N62" s="37">
        <f>M62/L62%</f>
        <v>100</v>
      </c>
    </row>
    <row r="63" spans="2:14" s="2" customFormat="1" ht="31.5" x14ac:dyDescent="0.25">
      <c r="B63" s="12"/>
      <c r="C63" s="5" t="s">
        <v>46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f t="shared" si="10"/>
        <v>0</v>
      </c>
      <c r="M63" s="15">
        <f t="shared" si="10"/>
        <v>0</v>
      </c>
      <c r="N63" s="37">
        <v>0</v>
      </c>
    </row>
    <row r="64" spans="2:14" s="2" customFormat="1" ht="31.5" x14ac:dyDescent="0.25">
      <c r="B64" s="12"/>
      <c r="C64" s="5" t="s">
        <v>47</v>
      </c>
      <c r="D64" s="15">
        <v>0</v>
      </c>
      <c r="E64" s="15">
        <v>0</v>
      </c>
      <c r="F64" s="15">
        <v>0</v>
      </c>
      <c r="G64" s="15">
        <v>0</v>
      </c>
      <c r="H64" s="15">
        <v>651.29999999999995</v>
      </c>
      <c r="I64" s="15">
        <v>651.29999999999995</v>
      </c>
      <c r="J64" s="15">
        <v>0</v>
      </c>
      <c r="K64" s="15">
        <v>0</v>
      </c>
      <c r="L64" s="15">
        <f>D64+F64+H64+J64</f>
        <v>651.29999999999995</v>
      </c>
      <c r="M64" s="15">
        <f t="shared" si="10"/>
        <v>651.29999999999995</v>
      </c>
      <c r="N64" s="37">
        <f>M64/L64%</f>
        <v>100</v>
      </c>
    </row>
    <row r="65" spans="2:14" s="2" customFormat="1" ht="47.25" x14ac:dyDescent="0.25">
      <c r="B65" s="36">
        <v>13</v>
      </c>
      <c r="C65" s="4" t="s">
        <v>76</v>
      </c>
      <c r="D65" s="15">
        <v>0</v>
      </c>
      <c r="E65" s="15">
        <v>0</v>
      </c>
      <c r="F65" s="15">
        <v>12960</v>
      </c>
      <c r="G65" s="15">
        <v>12960</v>
      </c>
      <c r="H65" s="15">
        <v>2155.9</v>
      </c>
      <c r="I65" s="15">
        <v>2155.9</v>
      </c>
      <c r="J65" s="15">
        <v>0</v>
      </c>
      <c r="K65" s="15">
        <v>0</v>
      </c>
      <c r="L65" s="15">
        <f t="shared" ref="L65" si="20">D65+F65+H65+J65</f>
        <v>15115.9</v>
      </c>
      <c r="M65" s="15">
        <f t="shared" ref="M65" si="21">E65+G65+I65+K65</f>
        <v>15115.9</v>
      </c>
      <c r="N65" s="37">
        <f>M65/L65%</f>
        <v>100</v>
      </c>
    </row>
  </sheetData>
  <mergeCells count="22">
    <mergeCell ref="B9:M9"/>
    <mergeCell ref="O3:R3"/>
    <mergeCell ref="F4:F6"/>
    <mergeCell ref="G4:G6"/>
    <mergeCell ref="H4:H6"/>
    <mergeCell ref="I4:I6"/>
    <mergeCell ref="J4:J6"/>
    <mergeCell ref="K4:K6"/>
    <mergeCell ref="N3:N6"/>
    <mergeCell ref="B1:M1"/>
    <mergeCell ref="B3:B6"/>
    <mergeCell ref="C3:C6"/>
    <mergeCell ref="D3:E3"/>
    <mergeCell ref="F3:G3"/>
    <mergeCell ref="H3:I3"/>
    <mergeCell ref="J3:K3"/>
    <mergeCell ref="L3:M3"/>
    <mergeCell ref="D4:D6"/>
    <mergeCell ref="E4:E6"/>
    <mergeCell ref="L4:L6"/>
    <mergeCell ref="M4:M6"/>
    <mergeCell ref="B2:M2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D4" zoomScale="80" zoomScaleNormal="80" workbookViewId="0">
      <selection activeCell="D35" sqref="D35:K35"/>
    </sheetView>
  </sheetViews>
  <sheetFormatPr defaultRowHeight="15" x14ac:dyDescent="0.25"/>
  <cols>
    <col min="1" max="1" width="2.140625" style="2" customWidth="1"/>
    <col min="2" max="2" width="6" style="13" customWidth="1"/>
    <col min="3" max="3" width="57.140625" style="2" customWidth="1"/>
    <col min="4" max="4" width="12.28515625" style="2" customWidth="1"/>
    <col min="5" max="5" width="12.5703125" style="2" customWidth="1"/>
    <col min="6" max="6" width="15.140625" style="2" customWidth="1"/>
    <col min="7" max="7" width="13" style="2" customWidth="1"/>
    <col min="8" max="8" width="16" style="2" customWidth="1"/>
    <col min="9" max="9" width="16.5703125" style="2" customWidth="1"/>
    <col min="10" max="10" width="11.5703125" style="2" customWidth="1"/>
    <col min="11" max="11" width="13.85546875" style="2" customWidth="1"/>
    <col min="12" max="12" width="13.42578125" style="2" customWidth="1"/>
    <col min="13" max="13" width="14.85546875" style="2" customWidth="1"/>
    <col min="14" max="14" width="10.7109375" style="2" customWidth="1"/>
  </cols>
  <sheetData>
    <row r="1" spans="2:14" ht="18.75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4" ht="21.75" customHeight="1" x14ac:dyDescent="0.25">
      <c r="B2" s="41" t="s">
        <v>83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4" ht="53.25" customHeight="1" x14ac:dyDescent="0.25">
      <c r="B3" s="40" t="s">
        <v>0</v>
      </c>
      <c r="C3" s="40" t="s">
        <v>1</v>
      </c>
      <c r="D3" s="40" t="s">
        <v>69</v>
      </c>
      <c r="E3" s="40"/>
      <c r="F3" s="40" t="s">
        <v>70</v>
      </c>
      <c r="G3" s="40"/>
      <c r="H3" s="40" t="s">
        <v>71</v>
      </c>
      <c r="I3" s="40"/>
      <c r="J3" s="40" t="s">
        <v>72</v>
      </c>
      <c r="K3" s="40"/>
      <c r="L3" s="40" t="s">
        <v>73</v>
      </c>
      <c r="M3" s="40"/>
      <c r="N3" s="43" t="s">
        <v>56</v>
      </c>
    </row>
    <row r="4" spans="2:14" x14ac:dyDescent="0.25">
      <c r="B4" s="40"/>
      <c r="C4" s="40"/>
      <c r="D4" s="40" t="s">
        <v>74</v>
      </c>
      <c r="E4" s="40" t="s">
        <v>75</v>
      </c>
      <c r="F4" s="40" t="s">
        <v>74</v>
      </c>
      <c r="G4" s="40" t="s">
        <v>84</v>
      </c>
      <c r="H4" s="40" t="s">
        <v>74</v>
      </c>
      <c r="I4" s="40" t="s">
        <v>82</v>
      </c>
      <c r="J4" s="40" t="s">
        <v>74</v>
      </c>
      <c r="K4" s="40" t="s">
        <v>82</v>
      </c>
      <c r="L4" s="40" t="s">
        <v>74</v>
      </c>
      <c r="M4" s="40" t="s">
        <v>75</v>
      </c>
      <c r="N4" s="44"/>
    </row>
    <row r="5" spans="2:14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4"/>
    </row>
    <row r="6" spans="2:14" ht="20.25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5"/>
    </row>
    <row r="7" spans="2:14" ht="19.5" customHeight="1" x14ac:dyDescent="0.25">
      <c r="B7" s="19"/>
      <c r="C7" s="4" t="s">
        <v>68</v>
      </c>
      <c r="D7" s="14">
        <f t="shared" ref="D7:I7" si="0">D10+D14+D18+D23+D27+D28+D35+D40+D44+D50+D56+D59+D63</f>
        <v>11292.3</v>
      </c>
      <c r="E7" s="14">
        <f t="shared" si="0"/>
        <v>11267.8</v>
      </c>
      <c r="F7" s="14">
        <f t="shared" si="0"/>
        <v>403046.76999999996</v>
      </c>
      <c r="G7" s="14">
        <f t="shared" si="0"/>
        <v>371168.99</v>
      </c>
      <c r="H7" s="14">
        <f t="shared" si="0"/>
        <v>384845.99</v>
      </c>
      <c r="I7" s="14">
        <f t="shared" si="0"/>
        <v>373745.92000000004</v>
      </c>
      <c r="J7" s="14">
        <f t="shared" ref="J7:K7" si="1">J10+J14+J18+J23+J27+J28+J35+J40+J44+J50+J56+J59</f>
        <v>0</v>
      </c>
      <c r="K7" s="14">
        <f t="shared" si="1"/>
        <v>0</v>
      </c>
      <c r="L7" s="14">
        <f>L10+L14+L18+L23+L27+L28+L35+L40+L44+L50+L56+L59+L63</f>
        <v>799185.06</v>
      </c>
      <c r="M7" s="14">
        <f>M10+M14+M18+M23+M27+M28+M35+M40+M44+M50+M56+M59+M63</f>
        <v>756182.71000000008</v>
      </c>
      <c r="N7" s="10">
        <f>M7/L7%</f>
        <v>94.619224989015692</v>
      </c>
    </row>
    <row r="8" spans="2:14" ht="15.75" x14ac:dyDescent="0.25">
      <c r="B8" s="19"/>
      <c r="C8" s="5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</row>
    <row r="9" spans="2:14" ht="15.75" x14ac:dyDescent="0.25"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7"/>
    </row>
    <row r="10" spans="2:14" s="2" customFormat="1" ht="53.25" customHeight="1" x14ac:dyDescent="0.25">
      <c r="B10" s="6" t="s">
        <v>9</v>
      </c>
      <c r="C10" s="4" t="s">
        <v>3</v>
      </c>
      <c r="D10" s="30">
        <f t="shared" ref="D10:K10" si="2">D11+D12+D13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26">
        <v>17773.900000000001</v>
      </c>
      <c r="I10" s="26">
        <v>17449.5</v>
      </c>
      <c r="J10" s="30">
        <f t="shared" si="2"/>
        <v>0</v>
      </c>
      <c r="K10" s="30">
        <f t="shared" si="2"/>
        <v>0</v>
      </c>
      <c r="L10" s="14">
        <f t="shared" ref="L10:M25" si="3">D10+F10+H10+J10</f>
        <v>17773.900000000001</v>
      </c>
      <c r="M10" s="14">
        <f>E10+G10+I10+K10</f>
        <v>17449.5</v>
      </c>
      <c r="N10" s="10">
        <f t="shared" ref="N10:N17" si="4">M10/L10%</f>
        <v>98.174851889568416</v>
      </c>
    </row>
    <row r="11" spans="2:14" s="2" customFormat="1" ht="31.5" hidden="1" x14ac:dyDescent="0.25">
      <c r="B11" s="11"/>
      <c r="C11" s="5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9330</v>
      </c>
      <c r="I11" s="15">
        <v>3781</v>
      </c>
      <c r="J11" s="15">
        <v>0</v>
      </c>
      <c r="K11" s="15">
        <v>0</v>
      </c>
      <c r="L11" s="15">
        <f>D11+F11+H11+J11</f>
        <v>9330</v>
      </c>
      <c r="M11" s="15">
        <f t="shared" si="3"/>
        <v>3781</v>
      </c>
      <c r="N11" s="10">
        <f t="shared" si="4"/>
        <v>40.525187566988208</v>
      </c>
    </row>
    <row r="12" spans="2:14" s="2" customFormat="1" ht="31.5" hidden="1" x14ac:dyDescent="0.25">
      <c r="B12" s="11"/>
      <c r="C12" s="5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912</v>
      </c>
      <c r="I12" s="15">
        <v>231.4</v>
      </c>
      <c r="J12" s="15">
        <v>0</v>
      </c>
      <c r="K12" s="15">
        <v>0</v>
      </c>
      <c r="L12" s="15">
        <f t="shared" si="3"/>
        <v>912</v>
      </c>
      <c r="M12" s="15">
        <f t="shared" si="3"/>
        <v>231.4</v>
      </c>
      <c r="N12" s="10">
        <f t="shared" si="4"/>
        <v>25.372807017543863</v>
      </c>
    </row>
    <row r="13" spans="2:14" s="2" customFormat="1" ht="63" hidden="1" x14ac:dyDescent="0.25">
      <c r="B13" s="11"/>
      <c r="C13" s="5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5035</v>
      </c>
      <c r="I13" s="15">
        <v>2443.1999999999998</v>
      </c>
      <c r="J13" s="15">
        <v>0</v>
      </c>
      <c r="K13" s="15">
        <v>0</v>
      </c>
      <c r="L13" s="15">
        <f t="shared" si="3"/>
        <v>5035</v>
      </c>
      <c r="M13" s="15">
        <f t="shared" si="3"/>
        <v>2443.1999999999998</v>
      </c>
      <c r="N13" s="10">
        <f t="shared" si="4"/>
        <v>48.524329692154907</v>
      </c>
    </row>
    <row r="14" spans="2:14" s="2" customFormat="1" ht="94.5" x14ac:dyDescent="0.25">
      <c r="B14" s="6" t="s">
        <v>57</v>
      </c>
      <c r="C14" s="20" t="s">
        <v>48</v>
      </c>
      <c r="D14" s="26">
        <f>D15+D18+D19</f>
        <v>0</v>
      </c>
      <c r="E14" s="26">
        <f>E15+E18+E19</f>
        <v>0</v>
      </c>
      <c r="F14" s="26">
        <v>1140</v>
      </c>
      <c r="G14" s="26">
        <v>1140</v>
      </c>
      <c r="H14" s="26">
        <v>593</v>
      </c>
      <c r="I14" s="26">
        <v>593</v>
      </c>
      <c r="J14" s="26">
        <f>J15+J18+J19</f>
        <v>0</v>
      </c>
      <c r="K14" s="26">
        <f>K15+K18+K19</f>
        <v>0</v>
      </c>
      <c r="L14" s="14">
        <f>D14+F14+H14+J14</f>
        <v>1733</v>
      </c>
      <c r="M14" s="14">
        <f t="shared" si="3"/>
        <v>1733</v>
      </c>
      <c r="N14" s="10">
        <f t="shared" si="4"/>
        <v>100.00000000000001</v>
      </c>
    </row>
    <row r="15" spans="2:14" s="2" customFormat="1" ht="63" hidden="1" x14ac:dyDescent="0.25">
      <c r="B15" s="6"/>
      <c r="C15" s="5" t="s">
        <v>49</v>
      </c>
      <c r="D15" s="15">
        <v>0</v>
      </c>
      <c r="E15" s="15">
        <v>0</v>
      </c>
      <c r="F15" s="15">
        <v>0</v>
      </c>
      <c r="G15" s="15">
        <v>0</v>
      </c>
      <c r="H15" s="15">
        <v>560</v>
      </c>
      <c r="I15" s="15">
        <v>500</v>
      </c>
      <c r="J15" s="15">
        <v>0</v>
      </c>
      <c r="K15" s="15">
        <v>0</v>
      </c>
      <c r="L15" s="15">
        <f t="shared" ref="L15:M30" si="5">D15+F15+H15+J15</f>
        <v>560</v>
      </c>
      <c r="M15" s="15">
        <f t="shared" si="3"/>
        <v>500</v>
      </c>
      <c r="N15" s="10">
        <f t="shared" si="4"/>
        <v>89.285714285714292</v>
      </c>
    </row>
    <row r="16" spans="2:14" s="2" customFormat="1" ht="15.75" hidden="1" x14ac:dyDescent="0.25">
      <c r="B16" s="6"/>
      <c r="C16" s="5" t="s">
        <v>50</v>
      </c>
      <c r="D16" s="15">
        <v>0</v>
      </c>
      <c r="E16" s="15">
        <v>0</v>
      </c>
      <c r="F16" s="15">
        <v>0</v>
      </c>
      <c r="G16" s="15">
        <v>0</v>
      </c>
      <c r="H16" s="15">
        <v>10</v>
      </c>
      <c r="I16" s="15">
        <v>0</v>
      </c>
      <c r="J16" s="15">
        <v>0</v>
      </c>
      <c r="K16" s="15">
        <v>0</v>
      </c>
      <c r="L16" s="15">
        <f t="shared" si="5"/>
        <v>10</v>
      </c>
      <c r="M16" s="15">
        <f t="shared" si="3"/>
        <v>0</v>
      </c>
      <c r="N16" s="10">
        <f t="shared" si="4"/>
        <v>0</v>
      </c>
    </row>
    <row r="17" spans="2:14" s="2" customFormat="1" ht="31.5" hidden="1" x14ac:dyDescent="0.25">
      <c r="B17" s="6"/>
      <c r="C17" s="5" t="s">
        <v>51</v>
      </c>
      <c r="D17" s="15">
        <v>0</v>
      </c>
      <c r="E17" s="15">
        <v>0</v>
      </c>
      <c r="F17" s="15">
        <v>0</v>
      </c>
      <c r="G17" s="15">
        <v>0</v>
      </c>
      <c r="H17" s="15">
        <v>20</v>
      </c>
      <c r="I17" s="15">
        <v>23.7</v>
      </c>
      <c r="J17" s="15">
        <v>0</v>
      </c>
      <c r="K17" s="15">
        <v>0</v>
      </c>
      <c r="L17" s="15">
        <f t="shared" si="5"/>
        <v>20</v>
      </c>
      <c r="M17" s="15">
        <f t="shared" si="3"/>
        <v>23.7</v>
      </c>
      <c r="N17" s="10">
        <f t="shared" si="4"/>
        <v>118.49999999999999</v>
      </c>
    </row>
    <row r="18" spans="2:14" s="2" customFormat="1" ht="78.75" x14ac:dyDescent="0.25">
      <c r="B18" s="6" t="s">
        <v>10</v>
      </c>
      <c r="C18" s="4" t="s">
        <v>4</v>
      </c>
      <c r="D18" s="26">
        <f t="shared" ref="D18:E18" si="6">D19+D20+D21+D22</f>
        <v>0</v>
      </c>
      <c r="E18" s="26">
        <f t="shared" si="6"/>
        <v>0</v>
      </c>
      <c r="F18" s="26">
        <v>99811.199999999997</v>
      </c>
      <c r="G18" s="26">
        <v>71025.7</v>
      </c>
      <c r="H18" s="26">
        <v>71126.399999999994</v>
      </c>
      <c r="I18" s="26">
        <v>69099.199999999997</v>
      </c>
      <c r="J18" s="26">
        <v>0</v>
      </c>
      <c r="K18" s="26">
        <f>K19+K20+K21+K22</f>
        <v>0</v>
      </c>
      <c r="L18" s="14">
        <f>D18+F18+H18+J18</f>
        <v>170937.59999999998</v>
      </c>
      <c r="M18" s="14">
        <f t="shared" si="3"/>
        <v>140124.9</v>
      </c>
      <c r="N18" s="10">
        <f>M18/L18%</f>
        <v>81.974299393462886</v>
      </c>
    </row>
    <row r="19" spans="2:14" s="2" customFormat="1" ht="47.25" hidden="1" x14ac:dyDescent="0.25">
      <c r="B19" s="6"/>
      <c r="C19" s="5" t="s">
        <v>20</v>
      </c>
      <c r="D19" s="15">
        <v>0</v>
      </c>
      <c r="E19" s="15">
        <v>0</v>
      </c>
      <c r="F19" s="15">
        <v>0</v>
      </c>
      <c r="G19" s="15">
        <v>0</v>
      </c>
      <c r="H19" s="15">
        <v>1841.2</v>
      </c>
      <c r="I19" s="15">
        <v>1841.15</v>
      </c>
      <c r="J19" s="15">
        <v>0</v>
      </c>
      <c r="K19" s="15">
        <v>0</v>
      </c>
      <c r="L19" s="15">
        <f t="shared" si="3"/>
        <v>1841.2</v>
      </c>
      <c r="M19" s="15">
        <f t="shared" si="3"/>
        <v>1841.15</v>
      </c>
      <c r="N19" s="10">
        <f t="shared" ref="N19:N26" si="7">M19/L19%</f>
        <v>99.997284379752344</v>
      </c>
    </row>
    <row r="20" spans="2:14" s="2" customFormat="1" ht="47.25" hidden="1" x14ac:dyDescent="0.25">
      <c r="B20" s="6"/>
      <c r="C20" s="5" t="s">
        <v>21</v>
      </c>
      <c r="D20" s="15">
        <v>0</v>
      </c>
      <c r="E20" s="15">
        <v>0</v>
      </c>
      <c r="F20" s="15">
        <v>21</v>
      </c>
      <c r="G20" s="15">
        <v>0</v>
      </c>
      <c r="H20" s="15">
        <v>10478.299999999999</v>
      </c>
      <c r="I20" s="15">
        <v>6821.05</v>
      </c>
      <c r="J20" s="15">
        <v>0</v>
      </c>
      <c r="K20" s="15">
        <v>0</v>
      </c>
      <c r="L20" s="15">
        <f t="shared" si="5"/>
        <v>10499.3</v>
      </c>
      <c r="M20" s="15">
        <f t="shared" si="3"/>
        <v>6821.05</v>
      </c>
      <c r="N20" s="10">
        <f t="shared" si="7"/>
        <v>64.966712066518724</v>
      </c>
    </row>
    <row r="21" spans="2:14" s="2" customFormat="1" ht="47.25" hidden="1" x14ac:dyDescent="0.25">
      <c r="B21" s="6"/>
      <c r="C21" s="5" t="s">
        <v>22</v>
      </c>
      <c r="D21" s="15">
        <v>0</v>
      </c>
      <c r="E21" s="15">
        <v>0</v>
      </c>
      <c r="F21" s="15">
        <v>0</v>
      </c>
      <c r="G21" s="15">
        <v>0</v>
      </c>
      <c r="H21" s="15">
        <v>43303.4</v>
      </c>
      <c r="I21" s="15">
        <v>18866.57</v>
      </c>
      <c r="J21" s="15">
        <v>0</v>
      </c>
      <c r="K21" s="15">
        <v>0</v>
      </c>
      <c r="L21" s="15">
        <f t="shared" si="5"/>
        <v>43303.4</v>
      </c>
      <c r="M21" s="15">
        <f t="shared" si="3"/>
        <v>18866.57</v>
      </c>
      <c r="N21" s="10">
        <f t="shared" si="7"/>
        <v>43.568334126188709</v>
      </c>
    </row>
    <row r="22" spans="2:14" s="2" customFormat="1" ht="47.25" hidden="1" x14ac:dyDescent="0.25">
      <c r="B22" s="6"/>
      <c r="C22" s="5" t="s">
        <v>23</v>
      </c>
      <c r="D22" s="15">
        <v>0</v>
      </c>
      <c r="E22" s="15">
        <v>0</v>
      </c>
      <c r="F22" s="15">
        <v>421.5</v>
      </c>
      <c r="G22" s="15">
        <v>170</v>
      </c>
      <c r="H22" s="15">
        <v>3043.7</v>
      </c>
      <c r="I22" s="15">
        <v>2639.3</v>
      </c>
      <c r="J22" s="15">
        <v>0</v>
      </c>
      <c r="K22" s="15">
        <v>0</v>
      </c>
      <c r="L22" s="15">
        <f t="shared" si="5"/>
        <v>3465.2</v>
      </c>
      <c r="M22" s="15">
        <f t="shared" si="3"/>
        <v>2809.3</v>
      </c>
      <c r="N22" s="10">
        <f t="shared" si="7"/>
        <v>81.071799607526259</v>
      </c>
    </row>
    <row r="23" spans="2:14" s="24" customFormat="1" ht="67.5" customHeight="1" x14ac:dyDescent="0.25">
      <c r="B23" s="33" t="s">
        <v>11</v>
      </c>
      <c r="C23" s="25" t="s">
        <v>59</v>
      </c>
      <c r="D23" s="26">
        <v>0</v>
      </c>
      <c r="E23" s="26">
        <f>E24+E25+E26</f>
        <v>0</v>
      </c>
      <c r="F23" s="26">
        <v>537.75</v>
      </c>
      <c r="G23" s="26">
        <v>345.36</v>
      </c>
      <c r="H23" s="29">
        <v>37673.08</v>
      </c>
      <c r="I23" s="29">
        <v>35113.46</v>
      </c>
      <c r="J23" s="26">
        <v>0</v>
      </c>
      <c r="K23" s="26">
        <f>K24+K25+K26</f>
        <v>0</v>
      </c>
      <c r="L23" s="30">
        <f t="shared" si="5"/>
        <v>38210.83</v>
      </c>
      <c r="M23" s="30">
        <f t="shared" si="3"/>
        <v>35458.82</v>
      </c>
      <c r="N23" s="27">
        <f t="shared" si="7"/>
        <v>92.797827212860852</v>
      </c>
    </row>
    <row r="24" spans="2:14" s="2" customFormat="1" ht="66.75" hidden="1" customHeight="1" x14ac:dyDescent="0.25">
      <c r="B24" s="6"/>
      <c r="C24" s="5" t="s">
        <v>24</v>
      </c>
      <c r="D24" s="15">
        <v>0</v>
      </c>
      <c r="E24" s="15">
        <v>0</v>
      </c>
      <c r="F24" s="15">
        <v>0</v>
      </c>
      <c r="G24" s="15">
        <v>0</v>
      </c>
      <c r="H24" s="16">
        <v>16772.599999999999</v>
      </c>
      <c r="I24" s="16">
        <v>8925.7000000000007</v>
      </c>
      <c r="J24" s="15">
        <v>0</v>
      </c>
      <c r="K24" s="15">
        <v>0</v>
      </c>
      <c r="L24" s="15">
        <f t="shared" si="5"/>
        <v>16772.599999999999</v>
      </c>
      <c r="M24" s="15">
        <f t="shared" si="3"/>
        <v>8925.7000000000007</v>
      </c>
      <c r="N24" s="10">
        <f t="shared" si="7"/>
        <v>53.215959362293269</v>
      </c>
    </row>
    <row r="25" spans="2:14" s="2" customFormat="1" ht="36" hidden="1" customHeight="1" x14ac:dyDescent="0.25">
      <c r="B25" s="6"/>
      <c r="C25" s="5" t="s">
        <v>25</v>
      </c>
      <c r="D25" s="15">
        <v>0</v>
      </c>
      <c r="E25" s="15">
        <v>0</v>
      </c>
      <c r="F25" s="15">
        <v>0</v>
      </c>
      <c r="G25" s="15">
        <v>0</v>
      </c>
      <c r="H25" s="16">
        <v>550</v>
      </c>
      <c r="I25" s="16">
        <v>0</v>
      </c>
      <c r="J25" s="15">
        <v>0</v>
      </c>
      <c r="K25" s="15">
        <v>0</v>
      </c>
      <c r="L25" s="15">
        <f t="shared" si="5"/>
        <v>550</v>
      </c>
      <c r="M25" s="15">
        <f t="shared" si="3"/>
        <v>0</v>
      </c>
      <c r="N25" s="10">
        <f t="shared" si="7"/>
        <v>0</v>
      </c>
    </row>
    <row r="26" spans="2:14" s="2" customFormat="1" ht="99" hidden="1" customHeight="1" x14ac:dyDescent="0.25">
      <c r="B26" s="6"/>
      <c r="C26" s="5" t="s">
        <v>26</v>
      </c>
      <c r="D26" s="15">
        <v>0</v>
      </c>
      <c r="E26" s="15">
        <v>0</v>
      </c>
      <c r="F26" s="15">
        <v>0</v>
      </c>
      <c r="G26" s="15">
        <v>0</v>
      </c>
      <c r="H26" s="16">
        <v>1497</v>
      </c>
      <c r="I26" s="16">
        <v>791.7</v>
      </c>
      <c r="J26" s="15">
        <v>0</v>
      </c>
      <c r="K26" s="15">
        <v>0</v>
      </c>
      <c r="L26" s="15">
        <f t="shared" si="5"/>
        <v>1497</v>
      </c>
      <c r="M26" s="15">
        <f t="shared" si="5"/>
        <v>791.7</v>
      </c>
      <c r="N26" s="10">
        <f t="shared" si="7"/>
        <v>52.885771543086172</v>
      </c>
    </row>
    <row r="27" spans="2:14" s="2" customFormat="1" ht="66.75" customHeight="1" x14ac:dyDescent="0.25">
      <c r="B27" s="6" t="s">
        <v>16</v>
      </c>
      <c r="C27" s="4" t="s">
        <v>5</v>
      </c>
      <c r="D27" s="26">
        <v>0</v>
      </c>
      <c r="E27" s="26">
        <v>0</v>
      </c>
      <c r="F27" s="29">
        <v>179.7</v>
      </c>
      <c r="G27" s="26">
        <v>179.62</v>
      </c>
      <c r="H27" s="29">
        <v>1191</v>
      </c>
      <c r="I27" s="29">
        <v>1158.0999999999999</v>
      </c>
      <c r="J27" s="26">
        <v>0</v>
      </c>
      <c r="K27" s="26">
        <v>0</v>
      </c>
      <c r="L27" s="14">
        <f t="shared" si="5"/>
        <v>1370.7</v>
      </c>
      <c r="M27" s="17">
        <f t="shared" si="5"/>
        <v>1337.7199999999998</v>
      </c>
      <c r="N27" s="10">
        <f>M27/L27%</f>
        <v>97.59393010870356</v>
      </c>
    </row>
    <row r="28" spans="2:14" s="2" customFormat="1" ht="66.75" customHeight="1" x14ac:dyDescent="0.25">
      <c r="B28" s="6" t="s">
        <v>17</v>
      </c>
      <c r="C28" s="20" t="s">
        <v>60</v>
      </c>
      <c r="D28" s="15">
        <f t="shared" ref="D28:G28" si="8">D29+D30+D31+D32+D33+D34</f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v>0</v>
      </c>
      <c r="I28" s="15">
        <f>I29+I30+I31+I32+I33+I34</f>
        <v>0</v>
      </c>
      <c r="J28" s="15">
        <v>0</v>
      </c>
      <c r="K28" s="15">
        <f>K29+K30+K31+K32+K33+K34</f>
        <v>0</v>
      </c>
      <c r="L28" s="14">
        <f t="shared" si="5"/>
        <v>0</v>
      </c>
      <c r="M28" s="14">
        <f t="shared" si="5"/>
        <v>0</v>
      </c>
      <c r="N28" s="10">
        <v>0</v>
      </c>
    </row>
    <row r="29" spans="2:14" s="2" customFormat="1" ht="63" hidden="1" x14ac:dyDescent="0.25">
      <c r="B29" s="6"/>
      <c r="C29" s="5" t="s">
        <v>67</v>
      </c>
      <c r="D29" s="15">
        <v>0</v>
      </c>
      <c r="E29" s="15">
        <v>0</v>
      </c>
      <c r="F29" s="15">
        <v>0</v>
      </c>
      <c r="G29" s="15">
        <v>0</v>
      </c>
      <c r="H29" s="15">
        <v>318</v>
      </c>
      <c r="I29" s="15">
        <v>0</v>
      </c>
      <c r="J29" s="15">
        <v>0</v>
      </c>
      <c r="K29" s="15">
        <v>0</v>
      </c>
      <c r="L29" s="15">
        <f t="shared" si="5"/>
        <v>318</v>
      </c>
      <c r="M29" s="15">
        <f t="shared" si="5"/>
        <v>0</v>
      </c>
      <c r="N29" s="10">
        <f>M29/L29%</f>
        <v>0</v>
      </c>
    </row>
    <row r="30" spans="2:14" s="2" customFormat="1" ht="47.25" hidden="1" x14ac:dyDescent="0.25">
      <c r="B30" s="6"/>
      <c r="C30" s="5" t="s">
        <v>27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  <c r="M30" s="15">
        <f t="shared" si="5"/>
        <v>0</v>
      </c>
      <c r="N30" s="10">
        <v>0</v>
      </c>
    </row>
    <row r="31" spans="2:14" s="2" customFormat="1" ht="31.5" hidden="1" x14ac:dyDescent="0.25">
      <c r="B31" s="6"/>
      <c r="C31" s="5" t="s">
        <v>28</v>
      </c>
      <c r="D31" s="15">
        <v>0</v>
      </c>
      <c r="E31" s="15">
        <v>0</v>
      </c>
      <c r="F31" s="15">
        <v>0</v>
      </c>
      <c r="G31" s="15">
        <v>0</v>
      </c>
      <c r="H31" s="15">
        <v>102</v>
      </c>
      <c r="I31" s="15">
        <v>0</v>
      </c>
      <c r="J31" s="15">
        <v>0</v>
      </c>
      <c r="K31" s="15">
        <v>0</v>
      </c>
      <c r="L31" s="15">
        <f t="shared" ref="L31:M62" si="9">D31+F31+H31+J31</f>
        <v>102</v>
      </c>
      <c r="M31" s="15">
        <f t="shared" si="9"/>
        <v>0</v>
      </c>
      <c r="N31" s="10">
        <f t="shared" ref="N31:N34" si="10">M31/L31%</f>
        <v>0</v>
      </c>
    </row>
    <row r="32" spans="2:14" s="2" customFormat="1" ht="31.5" hidden="1" x14ac:dyDescent="0.25">
      <c r="B32" s="6"/>
      <c r="C32" s="5" t="s">
        <v>29</v>
      </c>
      <c r="D32" s="15">
        <v>0</v>
      </c>
      <c r="E32" s="15">
        <v>0</v>
      </c>
      <c r="F32" s="15">
        <v>0</v>
      </c>
      <c r="G32" s="15">
        <v>0</v>
      </c>
      <c r="H32" s="15">
        <v>13</v>
      </c>
      <c r="I32" s="15">
        <v>0</v>
      </c>
      <c r="J32" s="15">
        <v>0</v>
      </c>
      <c r="K32" s="15">
        <v>0</v>
      </c>
      <c r="L32" s="15">
        <f t="shared" si="9"/>
        <v>13</v>
      </c>
      <c r="M32" s="15">
        <f t="shared" si="9"/>
        <v>0</v>
      </c>
      <c r="N32" s="10">
        <f t="shared" si="10"/>
        <v>0</v>
      </c>
    </row>
    <row r="33" spans="2:14" s="2" customFormat="1" ht="31.5" hidden="1" x14ac:dyDescent="0.25">
      <c r="B33" s="6"/>
      <c r="C33" s="5" t="s">
        <v>30</v>
      </c>
      <c r="D33" s="15">
        <v>0</v>
      </c>
      <c r="E33" s="15">
        <v>0</v>
      </c>
      <c r="F33" s="15">
        <v>0</v>
      </c>
      <c r="G33" s="15">
        <v>0</v>
      </c>
      <c r="H33" s="15">
        <v>13</v>
      </c>
      <c r="I33" s="15">
        <v>0</v>
      </c>
      <c r="J33" s="15">
        <v>0</v>
      </c>
      <c r="K33" s="15">
        <v>0</v>
      </c>
      <c r="L33" s="15">
        <f t="shared" si="9"/>
        <v>13</v>
      </c>
      <c r="M33" s="15">
        <f t="shared" si="9"/>
        <v>0</v>
      </c>
      <c r="N33" s="10">
        <v>0</v>
      </c>
    </row>
    <row r="34" spans="2:14" s="2" customFormat="1" ht="31.5" hidden="1" x14ac:dyDescent="0.25">
      <c r="B34" s="6"/>
      <c r="C34" s="5" t="s">
        <v>31</v>
      </c>
      <c r="D34" s="15">
        <v>0</v>
      </c>
      <c r="E34" s="15">
        <v>0</v>
      </c>
      <c r="F34" s="15">
        <v>0</v>
      </c>
      <c r="G34" s="15">
        <v>0</v>
      </c>
      <c r="H34" s="15">
        <v>114</v>
      </c>
      <c r="I34" s="15">
        <v>0</v>
      </c>
      <c r="J34" s="15">
        <v>0</v>
      </c>
      <c r="K34" s="15">
        <v>0</v>
      </c>
      <c r="L34" s="15">
        <f t="shared" si="9"/>
        <v>114</v>
      </c>
      <c r="M34" s="15">
        <f t="shared" si="9"/>
        <v>0</v>
      </c>
      <c r="N34" s="10">
        <f t="shared" si="10"/>
        <v>0</v>
      </c>
    </row>
    <row r="35" spans="2:14" s="2" customFormat="1" ht="51.75" customHeight="1" x14ac:dyDescent="0.25">
      <c r="B35" s="6" t="s">
        <v>18</v>
      </c>
      <c r="C35" s="4" t="s">
        <v>61</v>
      </c>
      <c r="D35" s="26">
        <f t="shared" ref="D35:E35" si="11">D36+D37+D38</f>
        <v>0</v>
      </c>
      <c r="E35" s="26">
        <f t="shared" si="11"/>
        <v>0</v>
      </c>
      <c r="F35" s="26">
        <v>8.8000000000000007</v>
      </c>
      <c r="G35" s="26">
        <v>8.1</v>
      </c>
      <c r="H35" s="26">
        <v>7819.7</v>
      </c>
      <c r="I35" s="26">
        <v>7638</v>
      </c>
      <c r="J35" s="26">
        <v>0</v>
      </c>
      <c r="K35" s="26">
        <f>K36+K37+K38</f>
        <v>0</v>
      </c>
      <c r="L35" s="14">
        <f>D35+F35+H35+J35</f>
        <v>7828.5</v>
      </c>
      <c r="M35" s="14">
        <f>E35+G35+I35+K35</f>
        <v>7646.1</v>
      </c>
      <c r="N35" s="10">
        <f>M35/L35%</f>
        <v>97.670051734048684</v>
      </c>
    </row>
    <row r="36" spans="2:14" s="2" customFormat="1" ht="31.5" hidden="1" x14ac:dyDescent="0.25">
      <c r="B36" s="6"/>
      <c r="C36" s="5" t="s">
        <v>32</v>
      </c>
      <c r="D36" s="15">
        <v>0</v>
      </c>
      <c r="E36" s="15">
        <v>0</v>
      </c>
      <c r="F36" s="15">
        <v>0</v>
      </c>
      <c r="G36" s="15">
        <v>0</v>
      </c>
      <c r="H36" s="15">
        <v>5789</v>
      </c>
      <c r="I36" s="15">
        <v>1408.3</v>
      </c>
      <c r="J36" s="15">
        <v>0</v>
      </c>
      <c r="K36" s="15">
        <v>0</v>
      </c>
      <c r="L36" s="15">
        <f t="shared" si="9"/>
        <v>5789</v>
      </c>
      <c r="M36" s="15">
        <f t="shared" si="9"/>
        <v>1408.3</v>
      </c>
      <c r="N36" s="10">
        <f t="shared" ref="N36" si="12">M36/L36%</f>
        <v>24.327172223181897</v>
      </c>
    </row>
    <row r="37" spans="2:14" s="2" customFormat="1" ht="15.75" hidden="1" x14ac:dyDescent="0.25">
      <c r="B37" s="6"/>
      <c r="C37" s="5" t="s">
        <v>33</v>
      </c>
      <c r="D37" s="15">
        <v>0</v>
      </c>
      <c r="E37" s="15">
        <v>0</v>
      </c>
      <c r="F37" s="15">
        <v>0</v>
      </c>
      <c r="G37" s="15">
        <v>0</v>
      </c>
      <c r="H37" s="15">
        <v>604</v>
      </c>
      <c r="I37" s="15">
        <v>0</v>
      </c>
      <c r="J37" s="15">
        <v>0</v>
      </c>
      <c r="K37" s="15">
        <v>0</v>
      </c>
      <c r="L37" s="15">
        <f t="shared" si="9"/>
        <v>604</v>
      </c>
      <c r="M37" s="15">
        <f t="shared" si="9"/>
        <v>0</v>
      </c>
      <c r="N37" s="10">
        <f>M37/L37%</f>
        <v>0</v>
      </c>
    </row>
    <row r="38" spans="2:14" s="2" customFormat="1" ht="47.25" hidden="1" x14ac:dyDescent="0.25">
      <c r="B38" s="6"/>
      <c r="C38" s="5" t="s">
        <v>34</v>
      </c>
      <c r="D38" s="15">
        <v>0</v>
      </c>
      <c r="E38" s="15">
        <v>0</v>
      </c>
      <c r="F38" s="15">
        <v>0</v>
      </c>
      <c r="G38" s="15">
        <v>0</v>
      </c>
      <c r="H38" s="15">
        <v>30</v>
      </c>
      <c r="I38" s="15">
        <v>30</v>
      </c>
      <c r="J38" s="15">
        <v>0</v>
      </c>
      <c r="K38" s="15">
        <v>0</v>
      </c>
      <c r="L38" s="15">
        <f t="shared" si="9"/>
        <v>30</v>
      </c>
      <c r="M38" s="15">
        <f>E38+G38+I38+K38</f>
        <v>30</v>
      </c>
      <c r="N38" s="10">
        <v>0</v>
      </c>
    </row>
    <row r="39" spans="2:14" s="2" customFormat="1" ht="31.5" hidden="1" x14ac:dyDescent="0.25">
      <c r="B39" s="6"/>
      <c r="C39" s="5" t="s">
        <v>52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f>D39+F39+H39+J39</f>
        <v>0</v>
      </c>
      <c r="M39" s="15">
        <f>E39+G39+I39+K39</f>
        <v>0</v>
      </c>
      <c r="N39" s="10"/>
    </row>
    <row r="40" spans="2:14" s="24" customFormat="1" ht="54" customHeight="1" x14ac:dyDescent="0.25">
      <c r="B40" s="33" t="s">
        <v>19</v>
      </c>
      <c r="C40" s="25" t="s">
        <v>62</v>
      </c>
      <c r="D40" s="26">
        <v>905.3</v>
      </c>
      <c r="E40" s="26">
        <v>897.4</v>
      </c>
      <c r="F40" s="26">
        <v>1370.79</v>
      </c>
      <c r="G40" s="26">
        <v>1370.79</v>
      </c>
      <c r="H40" s="26">
        <v>16994.52</v>
      </c>
      <c r="I40" s="26">
        <v>16866.91</v>
      </c>
      <c r="J40" s="26">
        <f t="shared" ref="J40:K40" si="13">J41+J42+J43</f>
        <v>0</v>
      </c>
      <c r="K40" s="26">
        <f t="shared" si="13"/>
        <v>0</v>
      </c>
      <c r="L40" s="30">
        <f t="shared" si="9"/>
        <v>19270.61</v>
      </c>
      <c r="M40" s="30">
        <f>E40+G40+I40+K40</f>
        <v>19135.099999999999</v>
      </c>
      <c r="N40" s="27">
        <f>M40/L40%</f>
        <v>99.296804823511039</v>
      </c>
    </row>
    <row r="41" spans="2:14" s="2" customFormat="1" ht="31.5" hidden="1" x14ac:dyDescent="0.25">
      <c r="B41" s="6"/>
      <c r="C41" s="5" t="s">
        <v>63</v>
      </c>
      <c r="D41" s="15">
        <v>0</v>
      </c>
      <c r="E41" s="15">
        <v>0</v>
      </c>
      <c r="F41" s="15">
        <v>0</v>
      </c>
      <c r="G41" s="15">
        <v>0</v>
      </c>
      <c r="H41" s="15">
        <v>14210.5</v>
      </c>
      <c r="I41" s="16">
        <v>6514.05</v>
      </c>
      <c r="J41" s="15">
        <v>0</v>
      </c>
      <c r="K41" s="15">
        <v>0</v>
      </c>
      <c r="L41" s="16">
        <f t="shared" si="9"/>
        <v>14210.5</v>
      </c>
      <c r="M41" s="16">
        <f t="shared" si="9"/>
        <v>6514.05</v>
      </c>
      <c r="N41" s="10">
        <f>M41/L41%</f>
        <v>45.839695999437041</v>
      </c>
    </row>
    <row r="42" spans="2:14" s="2" customFormat="1" ht="31.5" hidden="1" x14ac:dyDescent="0.25">
      <c r="B42" s="6"/>
      <c r="C42" s="5" t="s">
        <v>64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6">
        <v>0</v>
      </c>
      <c r="J42" s="15">
        <v>0</v>
      </c>
      <c r="K42" s="15">
        <v>0</v>
      </c>
      <c r="L42" s="16">
        <f t="shared" si="9"/>
        <v>0</v>
      </c>
      <c r="M42" s="16">
        <f t="shared" si="9"/>
        <v>0</v>
      </c>
      <c r="N42" s="10"/>
    </row>
    <row r="43" spans="2:14" s="2" customFormat="1" ht="31.5" hidden="1" x14ac:dyDescent="0.25">
      <c r="B43" s="6"/>
      <c r="C43" s="5" t="s">
        <v>65</v>
      </c>
      <c r="D43" s="15">
        <v>886.4</v>
      </c>
      <c r="E43" s="15">
        <v>319.97000000000003</v>
      </c>
      <c r="F43" s="15">
        <v>0</v>
      </c>
      <c r="G43" s="15">
        <v>0</v>
      </c>
      <c r="H43" s="15">
        <v>0</v>
      </c>
      <c r="I43" s="16">
        <v>0</v>
      </c>
      <c r="J43" s="15">
        <v>0</v>
      </c>
      <c r="K43" s="15">
        <v>0</v>
      </c>
      <c r="L43" s="16">
        <f t="shared" si="9"/>
        <v>886.4</v>
      </c>
      <c r="M43" s="16">
        <f t="shared" si="9"/>
        <v>319.97000000000003</v>
      </c>
      <c r="N43" s="10">
        <f t="shared" ref="N43" si="14">M43/L43%</f>
        <v>36.097698555956683</v>
      </c>
    </row>
    <row r="44" spans="2:14" s="24" customFormat="1" ht="47.25" x14ac:dyDescent="0.25">
      <c r="B44" s="33" t="s">
        <v>12</v>
      </c>
      <c r="C44" s="32" t="s">
        <v>66</v>
      </c>
      <c r="D44" s="26">
        <v>10387</v>
      </c>
      <c r="E44" s="26">
        <v>10370.4</v>
      </c>
      <c r="F44" s="26">
        <v>45642.400000000001</v>
      </c>
      <c r="G44" s="26">
        <v>45404.5</v>
      </c>
      <c r="H44" s="26">
        <v>8085.7</v>
      </c>
      <c r="I44" s="26">
        <v>8080</v>
      </c>
      <c r="J44" s="26">
        <f>J45+J46+J47+J48+J49</f>
        <v>0</v>
      </c>
      <c r="K44" s="26">
        <f>K45+K46+K47+K48+K49</f>
        <v>0</v>
      </c>
      <c r="L44" s="30">
        <f>D44+F44+H44+J44</f>
        <v>64115.1</v>
      </c>
      <c r="M44" s="30">
        <f>E44+G44+I44+K44</f>
        <v>63854.9</v>
      </c>
      <c r="N44" s="27">
        <f>M44/L44%</f>
        <v>99.594167364630181</v>
      </c>
    </row>
    <row r="45" spans="2:14" s="2" customFormat="1" ht="47.25" hidden="1" x14ac:dyDescent="0.25">
      <c r="B45" s="6"/>
      <c r="C45" s="5" t="s">
        <v>35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f t="shared" si="9"/>
        <v>0</v>
      </c>
      <c r="M45" s="15">
        <f t="shared" si="9"/>
        <v>0</v>
      </c>
      <c r="N45" s="10"/>
    </row>
    <row r="46" spans="2:14" s="2" customFormat="1" ht="63" hidden="1" x14ac:dyDescent="0.25">
      <c r="B46" s="6"/>
      <c r="C46" s="5" t="s">
        <v>36</v>
      </c>
      <c r="D46" s="15">
        <v>0</v>
      </c>
      <c r="E46" s="15">
        <v>0</v>
      </c>
      <c r="F46" s="15">
        <v>0</v>
      </c>
      <c r="G46" s="15">
        <v>0</v>
      </c>
      <c r="H46" s="15">
        <v>459</v>
      </c>
      <c r="I46" s="15">
        <v>368.97</v>
      </c>
      <c r="J46" s="15">
        <v>0</v>
      </c>
      <c r="K46" s="15">
        <v>0</v>
      </c>
      <c r="L46" s="15">
        <f t="shared" si="9"/>
        <v>459</v>
      </c>
      <c r="M46" s="15">
        <f t="shared" si="9"/>
        <v>368.97</v>
      </c>
      <c r="N46" s="10">
        <f t="shared" ref="N46:N48" si="15">M46/L46%</f>
        <v>80.385620915032689</v>
      </c>
    </row>
    <row r="47" spans="2:14" s="2" customFormat="1" ht="63" hidden="1" x14ac:dyDescent="0.25">
      <c r="B47" s="6"/>
      <c r="C47" s="5" t="s">
        <v>37</v>
      </c>
      <c r="D47" s="15">
        <v>11158</v>
      </c>
      <c r="E47" s="16">
        <v>4615.1000000000004</v>
      </c>
      <c r="F47" s="15">
        <v>32805</v>
      </c>
      <c r="G47" s="15">
        <v>19219.41</v>
      </c>
      <c r="H47" s="15">
        <v>0</v>
      </c>
      <c r="I47" s="15">
        <v>0</v>
      </c>
      <c r="J47" s="15">
        <v>0</v>
      </c>
      <c r="K47" s="15">
        <v>0</v>
      </c>
      <c r="L47" s="15">
        <f>D47+F47+H47+J47</f>
        <v>43963</v>
      </c>
      <c r="M47" s="15">
        <f>E47+G47+I47+K47</f>
        <v>23834.510000000002</v>
      </c>
      <c r="N47" s="10">
        <f t="shared" si="15"/>
        <v>54.214930737210842</v>
      </c>
    </row>
    <row r="48" spans="2:14" s="2" customFormat="1" ht="31.5" hidden="1" x14ac:dyDescent="0.25">
      <c r="B48" s="6"/>
      <c r="C48" s="5" t="s">
        <v>38</v>
      </c>
      <c r="D48" s="15">
        <v>0</v>
      </c>
      <c r="E48" s="16">
        <v>0</v>
      </c>
      <c r="F48" s="15">
        <v>0</v>
      </c>
      <c r="G48" s="15">
        <v>0</v>
      </c>
      <c r="H48" s="15">
        <v>3679.1</v>
      </c>
      <c r="I48" s="15">
        <v>0</v>
      </c>
      <c r="J48" s="15">
        <v>0</v>
      </c>
      <c r="K48" s="15">
        <v>0</v>
      </c>
      <c r="L48" s="15">
        <f>D48+F48+H48+J48</f>
        <v>3679.1</v>
      </c>
      <c r="M48" s="15">
        <f>E48+G48+I48+K48</f>
        <v>0</v>
      </c>
      <c r="N48" s="10">
        <f t="shared" si="15"/>
        <v>0</v>
      </c>
    </row>
    <row r="49" spans="2:14" s="2" customFormat="1" ht="47.25" hidden="1" x14ac:dyDescent="0.25">
      <c r="B49" s="6"/>
      <c r="C49" s="5" t="s">
        <v>39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f t="shared" si="9"/>
        <v>0</v>
      </c>
      <c r="N49" s="10">
        <v>0</v>
      </c>
    </row>
    <row r="50" spans="2:14" s="24" customFormat="1" ht="47.25" x14ac:dyDescent="0.25">
      <c r="B50" s="28">
        <v>10</v>
      </c>
      <c r="C50" s="25" t="s">
        <v>6</v>
      </c>
      <c r="D50" s="26">
        <f t="shared" ref="D50:E50" si="16">D51+D52+D53+D54+D55</f>
        <v>0</v>
      </c>
      <c r="E50" s="26">
        <f t="shared" si="16"/>
        <v>0</v>
      </c>
      <c r="F50" s="26">
        <v>239310.47</v>
      </c>
      <c r="G50" s="26">
        <v>236649.26</v>
      </c>
      <c r="H50" s="26">
        <v>179491.03</v>
      </c>
      <c r="I50" s="26">
        <v>174719.28</v>
      </c>
      <c r="J50" s="26">
        <v>0</v>
      </c>
      <c r="K50" s="26">
        <f>K51+K52+K53+K54+K55</f>
        <v>0</v>
      </c>
      <c r="L50" s="30">
        <f>D50+F50+H50+J50</f>
        <v>418801.5</v>
      </c>
      <c r="M50" s="30">
        <f>E50+G50+I50+K50</f>
        <v>411368.54000000004</v>
      </c>
      <c r="N50" s="27">
        <f>M50/L50%</f>
        <v>98.22518305211419</v>
      </c>
    </row>
    <row r="51" spans="2:14" s="2" customFormat="1" ht="31.5" hidden="1" x14ac:dyDescent="0.25">
      <c r="B51" s="6"/>
      <c r="C51" s="5" t="s">
        <v>55</v>
      </c>
      <c r="D51" s="15">
        <v>0</v>
      </c>
      <c r="E51" s="15">
        <v>0</v>
      </c>
      <c r="F51" s="16">
        <v>106097</v>
      </c>
      <c r="G51" s="15">
        <v>55847</v>
      </c>
      <c r="H51" s="15">
        <v>72369.56</v>
      </c>
      <c r="I51" s="15">
        <v>31855.93</v>
      </c>
      <c r="J51" s="15">
        <v>0</v>
      </c>
      <c r="K51" s="15">
        <v>0</v>
      </c>
      <c r="L51" s="15">
        <f>D51+F51+H51+J51</f>
        <v>178466.56</v>
      </c>
      <c r="M51" s="15">
        <f>E51+G51+I51+K51</f>
        <v>87702.93</v>
      </c>
      <c r="N51" s="10">
        <f>M51/L51%</f>
        <v>49.142500421367451</v>
      </c>
    </row>
    <row r="52" spans="2:14" s="2" customFormat="1" ht="31.5" hidden="1" x14ac:dyDescent="0.25">
      <c r="B52" s="6"/>
      <c r="C52" s="5" t="s">
        <v>40</v>
      </c>
      <c r="D52" s="15">
        <v>0</v>
      </c>
      <c r="E52" s="16">
        <v>0</v>
      </c>
      <c r="F52" s="15">
        <v>113331</v>
      </c>
      <c r="G52" s="15">
        <v>66051</v>
      </c>
      <c r="H52" s="15">
        <v>30293.73</v>
      </c>
      <c r="I52" s="15">
        <v>14027.24</v>
      </c>
      <c r="J52" s="15">
        <v>0</v>
      </c>
      <c r="K52" s="15">
        <v>0</v>
      </c>
      <c r="L52" s="15">
        <f>D52+F52+H52+J52</f>
        <v>143624.73000000001</v>
      </c>
      <c r="M52" s="15">
        <f t="shared" si="9"/>
        <v>80078.240000000005</v>
      </c>
      <c r="N52" s="10">
        <f t="shared" ref="N52:N55" si="17">M52/L52%</f>
        <v>55.755189235168629</v>
      </c>
    </row>
    <row r="53" spans="2:14" s="2" customFormat="1" ht="47.25" hidden="1" x14ac:dyDescent="0.25">
      <c r="B53" s="6"/>
      <c r="C53" s="5" t="s">
        <v>41</v>
      </c>
      <c r="D53" s="15">
        <v>0</v>
      </c>
      <c r="E53" s="15">
        <v>0</v>
      </c>
      <c r="F53" s="15">
        <v>6060</v>
      </c>
      <c r="G53" s="15">
        <v>2380.1799999999998</v>
      </c>
      <c r="H53" s="15">
        <v>55855.4</v>
      </c>
      <c r="I53" s="15">
        <v>21149.46</v>
      </c>
      <c r="J53" s="15">
        <v>0</v>
      </c>
      <c r="K53" s="15">
        <v>0</v>
      </c>
      <c r="L53" s="15">
        <f t="shared" si="9"/>
        <v>61915.4</v>
      </c>
      <c r="M53" s="15">
        <f t="shared" si="9"/>
        <v>23529.64</v>
      </c>
      <c r="N53" s="10">
        <f t="shared" si="17"/>
        <v>38.00288781143302</v>
      </c>
    </row>
    <row r="54" spans="2:14" s="2" customFormat="1" ht="47.25" hidden="1" x14ac:dyDescent="0.25">
      <c r="B54" s="6"/>
      <c r="C54" s="5" t="s">
        <v>42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f t="shared" si="9"/>
        <v>0</v>
      </c>
      <c r="M54" s="15">
        <f t="shared" si="9"/>
        <v>0</v>
      </c>
      <c r="N54" s="10">
        <v>0</v>
      </c>
    </row>
    <row r="55" spans="2:14" s="2" customFormat="1" ht="63" hidden="1" x14ac:dyDescent="0.25">
      <c r="B55" s="6"/>
      <c r="C55" s="5" t="s">
        <v>43</v>
      </c>
      <c r="D55" s="15">
        <v>0</v>
      </c>
      <c r="E55" s="15">
        <v>0</v>
      </c>
      <c r="F55" s="15">
        <v>0</v>
      </c>
      <c r="G55" s="15">
        <v>0</v>
      </c>
      <c r="H55" s="15">
        <v>4026.33</v>
      </c>
      <c r="I55" s="15">
        <v>1961.65</v>
      </c>
      <c r="J55" s="15">
        <v>0</v>
      </c>
      <c r="K55" s="15">
        <v>0</v>
      </c>
      <c r="L55" s="15">
        <f t="shared" si="9"/>
        <v>4026.33</v>
      </c>
      <c r="M55" s="15">
        <f t="shared" si="9"/>
        <v>1961.65</v>
      </c>
      <c r="N55" s="10">
        <f t="shared" si="17"/>
        <v>48.720546999376602</v>
      </c>
    </row>
    <row r="56" spans="2:14" s="24" customFormat="1" ht="51" customHeight="1" x14ac:dyDescent="0.25">
      <c r="B56" s="33">
        <v>11</v>
      </c>
      <c r="C56" s="32" t="s">
        <v>7</v>
      </c>
      <c r="D56" s="26">
        <f t="shared" ref="D56:E56" si="18">D57+D58</f>
        <v>0</v>
      </c>
      <c r="E56" s="26">
        <f t="shared" si="18"/>
        <v>0</v>
      </c>
      <c r="F56" s="26">
        <v>2085.66</v>
      </c>
      <c r="G56" s="26">
        <v>2085.66</v>
      </c>
      <c r="H56" s="29">
        <v>39124.76</v>
      </c>
      <c r="I56" s="29">
        <v>38055.57</v>
      </c>
      <c r="J56" s="26">
        <v>0</v>
      </c>
      <c r="K56" s="26">
        <f>K57+K58</f>
        <v>0</v>
      </c>
      <c r="L56" s="30">
        <f t="shared" si="9"/>
        <v>41210.42</v>
      </c>
      <c r="M56" s="31">
        <f t="shared" si="9"/>
        <v>40141.229999999996</v>
      </c>
      <c r="N56" s="27">
        <f>M56/L56%</f>
        <v>97.405534813767972</v>
      </c>
    </row>
    <row r="57" spans="2:14" s="2" customFormat="1" ht="31.5" hidden="1" x14ac:dyDescent="0.25">
      <c r="B57" s="6"/>
      <c r="C57" s="5" t="s">
        <v>44</v>
      </c>
      <c r="D57" s="15">
        <v>0</v>
      </c>
      <c r="E57" s="15">
        <v>0</v>
      </c>
      <c r="F57" s="15">
        <v>0</v>
      </c>
      <c r="G57" s="15">
        <v>0</v>
      </c>
      <c r="H57" s="16">
        <v>33376</v>
      </c>
      <c r="I57" s="16">
        <v>13346.87</v>
      </c>
      <c r="J57" s="15">
        <v>0</v>
      </c>
      <c r="K57" s="15">
        <v>0</v>
      </c>
      <c r="L57" s="15">
        <f t="shared" si="9"/>
        <v>33376</v>
      </c>
      <c r="M57" s="16">
        <f t="shared" si="9"/>
        <v>13346.87</v>
      </c>
      <c r="N57" s="10">
        <f>M57/L57%</f>
        <v>39.989423537871531</v>
      </c>
    </row>
    <row r="58" spans="2:14" s="2" customFormat="1" ht="31.5" hidden="1" x14ac:dyDescent="0.25">
      <c r="B58" s="6"/>
      <c r="C58" s="5" t="s">
        <v>45</v>
      </c>
      <c r="D58" s="15">
        <v>0</v>
      </c>
      <c r="E58" s="15">
        <v>0</v>
      </c>
      <c r="F58" s="15">
        <v>0</v>
      </c>
      <c r="G58" s="15">
        <v>0</v>
      </c>
      <c r="H58" s="16">
        <v>1764</v>
      </c>
      <c r="I58" s="16">
        <v>793.37</v>
      </c>
      <c r="J58" s="15">
        <v>0</v>
      </c>
      <c r="K58" s="15">
        <v>0</v>
      </c>
      <c r="L58" s="15">
        <f t="shared" si="9"/>
        <v>1764</v>
      </c>
      <c r="M58" s="16">
        <f t="shared" si="9"/>
        <v>793.37</v>
      </c>
      <c r="N58" s="10">
        <f>M58/L58%</f>
        <v>44.975623582766438</v>
      </c>
    </row>
    <row r="59" spans="2:14" s="2" customFormat="1" ht="63" x14ac:dyDescent="0.25">
      <c r="B59" s="23">
        <v>12</v>
      </c>
      <c r="C59" s="4" t="s">
        <v>8</v>
      </c>
      <c r="D59" s="26">
        <f t="shared" ref="D59:G59" si="19">D60+D61+D62</f>
        <v>0</v>
      </c>
      <c r="E59" s="26">
        <f t="shared" si="19"/>
        <v>0</v>
      </c>
      <c r="F59" s="26">
        <f t="shared" si="19"/>
        <v>0</v>
      </c>
      <c r="G59" s="26">
        <f t="shared" si="19"/>
        <v>0</v>
      </c>
      <c r="H59" s="26">
        <v>2817</v>
      </c>
      <c r="I59" s="26">
        <v>2817</v>
      </c>
      <c r="J59" s="26">
        <v>0</v>
      </c>
      <c r="K59" s="26">
        <f>K60+K61+K62</f>
        <v>0</v>
      </c>
      <c r="L59" s="14">
        <f t="shared" si="9"/>
        <v>2817</v>
      </c>
      <c r="M59" s="14">
        <f t="shared" si="9"/>
        <v>2817</v>
      </c>
      <c r="N59" s="10">
        <f>M59/L59%</f>
        <v>100</v>
      </c>
    </row>
    <row r="60" spans="2:14" s="2" customFormat="1" ht="47.25" hidden="1" x14ac:dyDescent="0.25">
      <c r="B60" s="23"/>
      <c r="C60" s="5" t="s">
        <v>53</v>
      </c>
      <c r="D60" s="15">
        <v>0</v>
      </c>
      <c r="E60" s="15">
        <v>0</v>
      </c>
      <c r="F60" s="15">
        <v>0</v>
      </c>
      <c r="G60" s="15">
        <v>0</v>
      </c>
      <c r="H60" s="16">
        <v>1557.45</v>
      </c>
      <c r="I60" s="15">
        <v>840.42</v>
      </c>
      <c r="J60" s="15">
        <v>0</v>
      </c>
      <c r="K60" s="15">
        <v>0</v>
      </c>
      <c r="L60" s="15">
        <f t="shared" si="9"/>
        <v>1557.45</v>
      </c>
      <c r="M60" s="15">
        <f t="shared" si="9"/>
        <v>840.42</v>
      </c>
      <c r="N60" s="10">
        <f>M60/L60%</f>
        <v>53.961282866223634</v>
      </c>
    </row>
    <row r="61" spans="2:14" s="2" customFormat="1" ht="31.5" hidden="1" x14ac:dyDescent="0.25">
      <c r="B61" s="12"/>
      <c r="C61" s="5" t="s">
        <v>46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f t="shared" si="9"/>
        <v>0</v>
      </c>
      <c r="M61" s="15">
        <f t="shared" si="9"/>
        <v>0</v>
      </c>
      <c r="N61" s="10">
        <v>0</v>
      </c>
    </row>
    <row r="62" spans="2:14" s="2" customFormat="1" ht="31.5" hidden="1" x14ac:dyDescent="0.25">
      <c r="B62" s="12"/>
      <c r="C62" s="5" t="s">
        <v>47</v>
      </c>
      <c r="D62" s="15">
        <v>0</v>
      </c>
      <c r="E62" s="15">
        <v>0</v>
      </c>
      <c r="F62" s="15">
        <v>0</v>
      </c>
      <c r="G62" s="15">
        <v>0</v>
      </c>
      <c r="H62" s="15">
        <v>600</v>
      </c>
      <c r="I62" s="15">
        <v>173.11</v>
      </c>
      <c r="J62" s="15">
        <v>0</v>
      </c>
      <c r="K62" s="15">
        <v>0</v>
      </c>
      <c r="L62" s="15">
        <f t="shared" si="9"/>
        <v>600</v>
      </c>
      <c r="M62" s="15">
        <f t="shared" si="9"/>
        <v>173.11</v>
      </c>
      <c r="N62" s="10">
        <f t="shared" ref="N62" si="20">M62/L62%</f>
        <v>28.85166666666667</v>
      </c>
    </row>
    <row r="63" spans="2:14" s="2" customFormat="1" ht="47.25" x14ac:dyDescent="0.25">
      <c r="B63" s="21">
        <v>13</v>
      </c>
      <c r="C63" s="4" t="s">
        <v>76</v>
      </c>
      <c r="D63" s="26">
        <v>0</v>
      </c>
      <c r="E63" s="26">
        <v>0</v>
      </c>
      <c r="F63" s="26">
        <v>12960</v>
      </c>
      <c r="G63" s="26">
        <v>12960</v>
      </c>
      <c r="H63" s="26">
        <v>2155.9</v>
      </c>
      <c r="I63" s="26">
        <v>2155.9</v>
      </c>
      <c r="J63" s="26">
        <v>0</v>
      </c>
      <c r="K63" s="26">
        <v>0</v>
      </c>
      <c r="L63" s="15">
        <f t="shared" ref="L63:M63" si="21">D63+F63+H63+J63</f>
        <v>15115.9</v>
      </c>
      <c r="M63" s="15">
        <f t="shared" si="21"/>
        <v>15115.9</v>
      </c>
      <c r="N63" s="10">
        <v>100</v>
      </c>
    </row>
    <row r="64" spans="2:14" x14ac:dyDescent="0.25">
      <c r="F64" s="9"/>
      <c r="G64" s="9"/>
      <c r="H64" s="9"/>
      <c r="I64" s="9"/>
      <c r="J64" s="9"/>
      <c r="K64" s="9"/>
      <c r="L64" s="9"/>
      <c r="M64" s="9"/>
    </row>
    <row r="65" spans="3:3" ht="15.75" x14ac:dyDescent="0.25">
      <c r="C65" s="8"/>
    </row>
  </sheetData>
  <mergeCells count="21">
    <mergeCell ref="B1:M1"/>
    <mergeCell ref="B2:M2"/>
    <mergeCell ref="B3:B6"/>
    <mergeCell ref="C3:C6"/>
    <mergeCell ref="D3:E3"/>
    <mergeCell ref="F3:G3"/>
    <mergeCell ref="H3:I3"/>
    <mergeCell ref="J3:K3"/>
    <mergeCell ref="L3:M3"/>
    <mergeCell ref="M4:M6"/>
    <mergeCell ref="B9:M9"/>
    <mergeCell ref="N3:N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г. </vt:lpstr>
      <vt:lpstr>без подпрограмм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Замятина Ирина Владимировна</cp:lastModifiedBy>
  <cp:lastPrinted>2019-03-07T06:13:04Z</cp:lastPrinted>
  <dcterms:created xsi:type="dcterms:W3CDTF">2014-01-22T10:07:39Z</dcterms:created>
  <dcterms:modified xsi:type="dcterms:W3CDTF">2019-03-19T11:50:41Z</dcterms:modified>
</cp:coreProperties>
</file>